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tace\dotační programy\rok 2019\setkání se zástupci Informačních center - 5_12_2019 - prezentace\"/>
    </mc:Choice>
  </mc:AlternateContent>
  <bookViews>
    <workbookView xWindow="0" yWindow="0" windowWidth="23040" windowHeight="9396" activeTab="10"/>
  </bookViews>
  <sheets>
    <sheet name="List1" sheetId="1" r:id="rId1"/>
    <sheet name="List2" sheetId="2" r:id="rId2"/>
    <sheet name="List3" sheetId="3" r:id="rId3"/>
    <sheet name="List4" sheetId="4" r:id="rId4"/>
    <sheet name="List5" sheetId="5" r:id="rId5"/>
    <sheet name="List11" sheetId="11" r:id="rId6"/>
    <sheet name="List6" sheetId="6" r:id="rId7"/>
    <sheet name="List7" sheetId="7" r:id="rId8"/>
    <sheet name="List8" sheetId="8" r:id="rId9"/>
    <sheet name="List10" sheetId="10" r:id="rId10"/>
    <sheet name="List9" sheetId="9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9" l="1"/>
  <c r="E5" i="9"/>
  <c r="E6" i="9"/>
  <c r="E7" i="9"/>
  <c r="E8" i="9"/>
  <c r="E9" i="9"/>
  <c r="E10" i="9"/>
  <c r="E11" i="9"/>
  <c r="E3" i="9"/>
  <c r="E2" i="9"/>
  <c r="I12" i="11"/>
  <c r="K10" i="11"/>
  <c r="I10" i="11"/>
  <c r="I14" i="10"/>
  <c r="K12" i="10"/>
  <c r="I12" i="10"/>
  <c r="I48" i="8"/>
  <c r="K46" i="8"/>
  <c r="I46" i="8"/>
  <c r="I18" i="7"/>
  <c r="K15" i="7"/>
  <c r="I15" i="7"/>
  <c r="I9" i="6"/>
  <c r="K6" i="6"/>
  <c r="I6" i="6"/>
  <c r="I47" i="5"/>
  <c r="K45" i="5"/>
  <c r="I45" i="5"/>
  <c r="I16" i="4"/>
  <c r="K13" i="4"/>
  <c r="I13" i="4"/>
  <c r="I9" i="3"/>
  <c r="K5" i="3"/>
  <c r="I5" i="3"/>
  <c r="I42" i="2"/>
  <c r="K39" i="2"/>
  <c r="I39" i="2"/>
  <c r="K13" i="1"/>
  <c r="I15" i="1" s="1"/>
  <c r="I13" i="1"/>
</calcChain>
</file>

<file path=xl/sharedStrings.xml><?xml version="1.0" encoding="utf-8"?>
<sst xmlns="http://schemas.openxmlformats.org/spreadsheetml/2006/main" count="1115" uniqueCount="449">
  <si>
    <t>Kód</t>
  </si>
  <si>
    <t>Zapsán</t>
  </si>
  <si>
    <t>Název</t>
  </si>
  <si>
    <t>IČO</t>
  </si>
  <si>
    <t>Obch.sub.</t>
  </si>
  <si>
    <t>V</t>
  </si>
  <si>
    <t>Termín</t>
  </si>
  <si>
    <t>Ukončena</t>
  </si>
  <si>
    <t>Částka</t>
  </si>
  <si>
    <t>Dohod.částka</t>
  </si>
  <si>
    <t>Skut.částka</t>
  </si>
  <si>
    <t>T</t>
  </si>
  <si>
    <t>S</t>
  </si>
  <si>
    <t>Org.j.</t>
  </si>
  <si>
    <t>US</t>
  </si>
  <si>
    <t>Řeš.</t>
  </si>
  <si>
    <t>Koord.</t>
  </si>
  <si>
    <t>19CRG01-0003</t>
  </si>
  <si>
    <t>Úprava lyžařských běžeckých tras v královéhradecké části Krkonoš 2019/2020</t>
  </si>
  <si>
    <t>Krkonoše - svazek měst a obcí</t>
  </si>
  <si>
    <t>MaHo - Marcela Holda</t>
  </si>
  <si>
    <t>MiMe</t>
  </si>
  <si>
    <t>19CRG01-0002</t>
  </si>
  <si>
    <t>Úprava LBT v oblasti Orlického Záhoří a okolí 2019/2020</t>
  </si>
  <si>
    <t>OBEC ORLICKÉ ZÁHOŘÍ</t>
  </si>
  <si>
    <t>19CRG01-0011</t>
  </si>
  <si>
    <t>Lyžařské běžecké tratě v Kladském pomezí</t>
  </si>
  <si>
    <t>BRANKA, o.p.s.</t>
  </si>
  <si>
    <t>19CRG01-0004</t>
  </si>
  <si>
    <t>Úprava LBT v oblasti Olešnice v Orlických horách 2019/2020</t>
  </si>
  <si>
    <t>Obec Olešnice v Orlických horách</t>
  </si>
  <si>
    <t>19CRG01-0001</t>
  </si>
  <si>
    <t>Úprava běžeckých tratí v okolí města Rokytnice v Orlických horách</t>
  </si>
  <si>
    <t>Město Rokytnice v Orlických horách</t>
  </si>
  <si>
    <t>19CRG01-0010</t>
  </si>
  <si>
    <t>Úprava zimních běžeckých tras v Malé Úpě</t>
  </si>
  <si>
    <t>Obec Malá Úpa</t>
  </si>
  <si>
    <t>19CRG01-0005</t>
  </si>
  <si>
    <t>Úprava lyžařských běžeckých tras pod Černou horou 2019/2020</t>
  </si>
  <si>
    <t>Svazek obcí Horní Labe</t>
  </si>
  <si>
    <t>19CRG01-0008</t>
  </si>
  <si>
    <t>Úprava lyžařských běžeckých tras v areálu Wikov SKI Skuhrov nad Bělou</t>
  </si>
  <si>
    <t>Wikov SKI Skuhrov nad Bělou, z.s.</t>
  </si>
  <si>
    <t>19CRG01-0009</t>
  </si>
  <si>
    <t>Úprava lyžařských běžeckých tras Trutnov 2019/2020</t>
  </si>
  <si>
    <t>MĚSTO TRUTNOV</t>
  </si>
  <si>
    <t>19CRG01-0006</t>
  </si>
  <si>
    <t>Úprava Podkrkonošských lyžařských běžeckých tras</t>
  </si>
  <si>
    <t>Bruslařský klub Nová Paka, z. s.</t>
  </si>
  <si>
    <t>19CRG01-0007</t>
  </si>
  <si>
    <t>Úprava lyžařských běžeckých tras</t>
  </si>
  <si>
    <t>Radek Cvrček</t>
  </si>
  <si>
    <t>19CRG04-0001</t>
  </si>
  <si>
    <t>Rozšíření služeb TIC Jičín - animační služby</t>
  </si>
  <si>
    <t>Kulturní zařízení města Jičína</t>
  </si>
  <si>
    <t>19CRG04-0003</t>
  </si>
  <si>
    <t>Zkvalitňování služeb v turistickém informačním centru v Orlickém Záhoří</t>
  </si>
  <si>
    <t>19CRG04-0005</t>
  </si>
  <si>
    <t>Zlepšení propagace a zvýšení kvality poskytovaných informací v Městském informačním centru v Náchodě</t>
  </si>
  <si>
    <t>MĚSTO NÁCHOD</t>
  </si>
  <si>
    <t>19CRG04-0007</t>
  </si>
  <si>
    <t>Včasná a kvalitní informace jako základ činnosti TIC</t>
  </si>
  <si>
    <t>Turistické informační centrum Trutnov</t>
  </si>
  <si>
    <t>19CRG04-0009</t>
  </si>
  <si>
    <t>Podpora činnosti MIC Dvůr Králové nad Labem</t>
  </si>
  <si>
    <t>Město Dvůr Králové nad Labem</t>
  </si>
  <si>
    <t>19CRG04-0011</t>
  </si>
  <si>
    <t>TIC pod Zvičinou - zvýšení úrovně služeb</t>
  </si>
  <si>
    <t>SALAGRO TOUR, spol. s r.o.</t>
  </si>
  <si>
    <t>19CRG04-0015</t>
  </si>
  <si>
    <t>Regionální turistické informační centrum - podpora činnosti</t>
  </si>
  <si>
    <t>Regionální turistické informační centrum Krkonoše</t>
  </si>
  <si>
    <t>19CRG04-0016</t>
  </si>
  <si>
    <t>Podpora činnosti turistických informačních center - č. programu 19CRG04</t>
  </si>
  <si>
    <t>Město Špindlerův Mlýn</t>
  </si>
  <si>
    <t>19CRG04-0022</t>
  </si>
  <si>
    <t>TIC Hořice - pořízení mobilních propagačních panelů, certifikace CzT, A.T.I.C. a "cyklisté vítáni"</t>
  </si>
  <si>
    <t>Město Hořice</t>
  </si>
  <si>
    <t>19CRG04-0029</t>
  </si>
  <si>
    <t>Rozšíření a podpora služeb TIC v Malé Úpě</t>
  </si>
  <si>
    <t>19CRG04-0033</t>
  </si>
  <si>
    <t>Personální zajištění provozu informačního centra</t>
  </si>
  <si>
    <t>Regionální turistické a informační centrum, o.p.s.</t>
  </si>
  <si>
    <t>19CRG04-0036</t>
  </si>
  <si>
    <t>Regionální informační centrum Česká Skalice v sezoně 2019</t>
  </si>
  <si>
    <t>Centrum rozvoje Česká Skalice, o.p.s.</t>
  </si>
  <si>
    <t>19CRG04-0004</t>
  </si>
  <si>
    <t>Zajištění provozu a zvýšení propagace Náchoda prostřednictvím sezónního Městského informačního centra v Náchodě</t>
  </si>
  <si>
    <t>19CRG04-0019</t>
  </si>
  <si>
    <t>Osobní výdaje  na pracovníka tic + poplatek za certifikaci</t>
  </si>
  <si>
    <t>Město Žacléř</t>
  </si>
  <si>
    <t>19CRG04-0026</t>
  </si>
  <si>
    <t>Rozšířená realita v Kuksu</t>
  </si>
  <si>
    <t>Revitalizace KUKS o.p.s.</t>
  </si>
  <si>
    <t>19CRG04-0035</t>
  </si>
  <si>
    <t>Podpora činnosti TIC Třebechovice pod Orebem</t>
  </si>
  <si>
    <t>Třebechovické muzeum betlémů</t>
  </si>
  <si>
    <t>19CRG04-0008</t>
  </si>
  <si>
    <t>Zkvalitnění a rozšíření stávajících služeb TIC Teplice nad Metují</t>
  </si>
  <si>
    <t>TEPLICKÉ SKÁLY s.r.o.</t>
  </si>
  <si>
    <t>19CRG04-0031</t>
  </si>
  <si>
    <t>Rozšíření webových stránek</t>
  </si>
  <si>
    <t>Ing. Marek Šustr</t>
  </si>
  <si>
    <t>19CRG04-0023</t>
  </si>
  <si>
    <t>Rozšíření nabídky a zkvalitnění služeb TIC Police nad Metují</t>
  </si>
  <si>
    <t>Město Police nad Metují</t>
  </si>
  <si>
    <t>19CRG04-0030</t>
  </si>
  <si>
    <t>Podpora čnnosti regionálního turistického informačního centra 2019 - Dolní Maršov</t>
  </si>
  <si>
    <t>Šárka Dudková, DiS.</t>
  </si>
  <si>
    <t>19CRG04-0002</t>
  </si>
  <si>
    <t>Podpora, rozšiřování a zkvalitňování služeb informačního centra Hronov</t>
  </si>
  <si>
    <t>Kulturní a informační středisko Hronov</t>
  </si>
  <si>
    <t>19CRG04-0010</t>
  </si>
  <si>
    <t>Podpora činnost sezonního IC  - přehrada Les Království</t>
  </si>
  <si>
    <t>19CRG04-0006</t>
  </si>
  <si>
    <t>Podpora TIC Olešnice v Orlických horách 2019</t>
  </si>
  <si>
    <t>19CRG04-0020</t>
  </si>
  <si>
    <t>Rozvoj činnosti TIC Červený Kostelec</t>
  </si>
  <si>
    <t>Červenokostelecko s.r.o.</t>
  </si>
  <si>
    <t>19CRG04-0021</t>
  </si>
  <si>
    <t>Opočno v novém - vytvoření nových propagačních materiálů a webu města</t>
  </si>
  <si>
    <t>Město Opočno</t>
  </si>
  <si>
    <t>19CRG04-0034</t>
  </si>
  <si>
    <t>S dětmi do Nového Města nad Metují</t>
  </si>
  <si>
    <t>Městské muzeum Nové Město nad Metují</t>
  </si>
  <si>
    <t>19CRG04-0037</t>
  </si>
  <si>
    <t>Profesionalizace Informačního bodu Ratibořice</t>
  </si>
  <si>
    <t>19CRG04-0014</t>
  </si>
  <si>
    <t>Podpora činnosti turistických informačních center</t>
  </si>
  <si>
    <t>Lubomír Hoška</t>
  </si>
  <si>
    <t>19CRG04-0018</t>
  </si>
  <si>
    <t>Nové produkty cestovního ruchu do informačního centra DOTEK</t>
  </si>
  <si>
    <t>Středisko ekologické výchovy SEVER Horní Maršov, o.p.s.</t>
  </si>
  <si>
    <t>19CRG04-0032</t>
  </si>
  <si>
    <t>Podpora činnosti městského turistického informačního centra - Svoboda nad Úpou</t>
  </si>
  <si>
    <t>Jana Búšová</t>
  </si>
  <si>
    <t>19CRG04-0017</t>
  </si>
  <si>
    <t>Podpora TIC Muzeum bratří Čapků</t>
  </si>
  <si>
    <t>Obec Malé Svatoňovice</t>
  </si>
  <si>
    <t>19CRG04-0024</t>
  </si>
  <si>
    <t>Podpora TIC Hradec Králové - Velké náměstí</t>
  </si>
  <si>
    <t>Hradecká kulturní a vzdělávací společnost s.r.o.</t>
  </si>
  <si>
    <t>19CRG04-0025</t>
  </si>
  <si>
    <t>Podpora pobočky TIC Hradec Králové v budově hlavního nádraží</t>
  </si>
  <si>
    <t>19CRG04-0012</t>
  </si>
  <si>
    <t>Zkvalitňování poskytovaných služeb TIC Dobruška v roce 2019</t>
  </si>
  <si>
    <t>Město Dobruška</t>
  </si>
  <si>
    <t>19CRG04-0027</t>
  </si>
  <si>
    <t>Zhotovení letáku a členství v A.T.I.C. ČR</t>
  </si>
  <si>
    <t>Obec Lánov</t>
  </si>
  <si>
    <t>19CRG04-0013</t>
  </si>
  <si>
    <t>Veletrh ATM Dubai 2019</t>
  </si>
  <si>
    <t>Státní léčebné lázně Janské Lázně, státní podnik</t>
  </si>
  <si>
    <t>19CRG04-0028</t>
  </si>
  <si>
    <t>Podpora činnosti TIC Nová Paka</t>
  </si>
  <si>
    <t>Městské muzeum Nová Paka</t>
  </si>
  <si>
    <t>19CRG07-0001</t>
  </si>
  <si>
    <t>Krkonošské cyklobusy 2019</t>
  </si>
  <si>
    <t>19CRG07-0002</t>
  </si>
  <si>
    <t>Cyklobusy do Orlických hor 2019</t>
  </si>
  <si>
    <t>Euroregion Pomezí Čech, Moravy a Kladska - Euroregion Glacensis</t>
  </si>
  <si>
    <t>19CRG07-0003</t>
  </si>
  <si>
    <t>Propagace cyklobusů v Českém ráji</t>
  </si>
  <si>
    <t>Mikroregion Český ráj</t>
  </si>
  <si>
    <t>18CRG01-0003</t>
  </si>
  <si>
    <t>Úprava lyžařských běžeckých tras v královéhradecké části Krkonoš 2017/2018</t>
  </si>
  <si>
    <t>18CRG01-0008</t>
  </si>
  <si>
    <t>Úprava běžecký tras v Malé Úpě</t>
  </si>
  <si>
    <t>18CRG01-0005</t>
  </si>
  <si>
    <t>Úprava LBT v oblasti Orlického Záhoří a okolí 2018/2019</t>
  </si>
  <si>
    <t>18CRG01-0010</t>
  </si>
  <si>
    <t>Lyžařské běžecké tratě v Kladském pomezí 2018/19</t>
  </si>
  <si>
    <t>18CRG01-0001</t>
  </si>
  <si>
    <t>18CRG01-0011</t>
  </si>
  <si>
    <t>Úprava LBT v centrální části Orlických hor 2018/2019</t>
  </si>
  <si>
    <t>SPORT PROFI, spol. s r.o.</t>
  </si>
  <si>
    <t>18CRG01-0002</t>
  </si>
  <si>
    <t>Úprava LBT v západní části Orlických hor v sezóně 2018/2019</t>
  </si>
  <si>
    <t>18CRG01-0006</t>
  </si>
  <si>
    <t>Úprava lyžařských běžeckých tras pod Černou horou 2018/2019</t>
  </si>
  <si>
    <t>18CRG01-0007</t>
  </si>
  <si>
    <t>18CRG01-0004</t>
  </si>
  <si>
    <t>Úprava lyžařských běžeckých tras Trutnov 2018/2019</t>
  </si>
  <si>
    <t>18CRG01-0009</t>
  </si>
  <si>
    <t>Úprava lyžařských běžeckých tras na Novopacku</t>
  </si>
  <si>
    <t>18CRG04-0010</t>
  </si>
  <si>
    <t>Zatraktivnění Náchoda a okolí a zvýšení úrovně kvality poskytovaných služeb v Městském informačním centru v Náchodě</t>
  </si>
  <si>
    <t>18CRG04-0036</t>
  </si>
  <si>
    <t>18CRG04-0001</t>
  </si>
  <si>
    <t>18CRG04-0011</t>
  </si>
  <si>
    <t>Podpora provozu sezónního Městského informačního centra v Náchodě na zámku</t>
  </si>
  <si>
    <t>18CRG04-0012</t>
  </si>
  <si>
    <t>Komunikace - hlavní nástroj marketingu</t>
  </si>
  <si>
    <t>18CRG04-0022</t>
  </si>
  <si>
    <t>Regionální turistické informační centrum Krkonoše - podpora činnosti</t>
  </si>
  <si>
    <t>18CRG04-0023</t>
  </si>
  <si>
    <t>TIC pod Zvičinou - zkvalitňování služeb</t>
  </si>
  <si>
    <t>18CRG04-0027</t>
  </si>
  <si>
    <t>Responzibilita webových stránek a vyšší návštěvnost naší oblasti</t>
  </si>
  <si>
    <t>18CRG04-0004</t>
  </si>
  <si>
    <t>Rozšiřování a zkvalitňování služeb TIC</t>
  </si>
  <si>
    <t>18CRG04-0005</t>
  </si>
  <si>
    <t>18CRG04-0020</t>
  </si>
  <si>
    <t>Aktualizace vlastních produktů cestovního ruchu v Hořicích</t>
  </si>
  <si>
    <t>18CRG04-0031</t>
  </si>
  <si>
    <t>Cestujeme s polskými přáteli</t>
  </si>
  <si>
    <t>18CRG04-0002</t>
  </si>
  <si>
    <t>Podpora činnosti turistických informačních center - č. programu 18CRG04</t>
  </si>
  <si>
    <t>18CRG04-0008</t>
  </si>
  <si>
    <t>Podpora činnosti TIC Olešnice v Orlických horách 2018</t>
  </si>
  <si>
    <t>18CRG04-0015</t>
  </si>
  <si>
    <t>Propagační materiály + poplatek za certifikaci</t>
  </si>
  <si>
    <t>18CRG04-0017</t>
  </si>
  <si>
    <t>Podpora služeb v Turistickém informačním centru /TIC/ Velké náměstí</t>
  </si>
  <si>
    <t>18CRG04-0019</t>
  </si>
  <si>
    <t>Zkvalitnění služeb Turistického informačního centra Kopidlno</t>
  </si>
  <si>
    <t>Město Kopidlno</t>
  </si>
  <si>
    <t>18CRG04-0030</t>
  </si>
  <si>
    <t>,,Turistický průvodce městem Hostinné”</t>
  </si>
  <si>
    <t>Město Hostinné</t>
  </si>
  <si>
    <t>18CRG04-0039</t>
  </si>
  <si>
    <t>Zkvalitnění služeb TIC v Deštném v Orlických horách 2018</t>
  </si>
  <si>
    <t>18CRG04-0041</t>
  </si>
  <si>
    <t>Profesionalizace chodu informačního centra v České Skalici</t>
  </si>
  <si>
    <t>18CRG04-0007</t>
  </si>
  <si>
    <t>Zkvalitnění služeb a modernizace Infocentra Mateřídouška Miletín</t>
  </si>
  <si>
    <t>Město Miletín</t>
  </si>
  <si>
    <t>18CRG04-0021</t>
  </si>
  <si>
    <t>18CRG04-0029</t>
  </si>
  <si>
    <t>Zkvalitňování služeb v TIC Úpice</t>
  </si>
  <si>
    <t>MĚSTO ÚPICE</t>
  </si>
  <si>
    <t>18CRG04-0033</t>
  </si>
  <si>
    <t>Podpora rozvoje činnosti RTIC, o.p.s. 2018</t>
  </si>
  <si>
    <t>18CRG04-0035</t>
  </si>
  <si>
    <t>Podpora činnosti turistického informačního centra 2018 - Dolní Maršov</t>
  </si>
  <si>
    <t>18CRG04-0016</t>
  </si>
  <si>
    <t>Informační centrum DOTEK o krok dál v roce 2018</t>
  </si>
  <si>
    <t>18CRG04-0018</t>
  </si>
  <si>
    <t>Rozvoj služeb TIC v hale Hlavního nádraží v Hradci Králové</t>
  </si>
  <si>
    <t>18CRG04-0032</t>
  </si>
  <si>
    <t>Trhací mapy Rychnov nad Kněžnou a okolí</t>
  </si>
  <si>
    <t>Kultura Rychnov nad Kněžnou, s.r.o.</t>
  </si>
  <si>
    <t>18CRG04-0028</t>
  </si>
  <si>
    <t>Posílení podmínek poskytování informací v TIC Červený Kostelec</t>
  </si>
  <si>
    <t>18CRG04-0009</t>
  </si>
  <si>
    <t>Zkvalitňování poskytovaných služeb TIC Dobruška v roce 2018</t>
  </si>
  <si>
    <t>18CRG04-0037</t>
  </si>
  <si>
    <t>18CRG04-0013</t>
  </si>
  <si>
    <t>Rozšiřování a zkvalitňování služeb v informačním centru v Orlickém Záhoří</t>
  </si>
  <si>
    <t>18CRG04-0043</t>
  </si>
  <si>
    <t>Turistické informační centrum otevřené návštěvníkům</t>
  </si>
  <si>
    <t>RNDr. Milan Voborník</t>
  </si>
  <si>
    <t>18CRG04-0003</t>
  </si>
  <si>
    <t>Jsme tu pro turisty 2018</t>
  </si>
  <si>
    <t>Obec Skuhrov nad Bělou</t>
  </si>
  <si>
    <t>18CRG04-0006</t>
  </si>
  <si>
    <t>18CRG04-0014</t>
  </si>
  <si>
    <t>Certifikace IC v Hronově a nové propagační materiály</t>
  </si>
  <si>
    <t>18CRG04-0024</t>
  </si>
  <si>
    <t>Jubilejní vydání sezónních novin Veselý výlet Krkonoše léto 2018</t>
  </si>
  <si>
    <t>RNDr. Pavel Klimeš</t>
  </si>
  <si>
    <t>18CRG04-0025</t>
  </si>
  <si>
    <t>Zlepšení komunikace se zákazníky a informovanosti návštěvníků</t>
  </si>
  <si>
    <t>18CRG04-0026</t>
  </si>
  <si>
    <t>18CRG04-0034</t>
  </si>
  <si>
    <t>Podpora činnosti turistických informačních center 2018 - Svoboda nad Úpou</t>
  </si>
  <si>
    <t>18CRG04-0038</t>
  </si>
  <si>
    <t>Podpora činnosti TIC Třebechovice p.O.</t>
  </si>
  <si>
    <t>18CRG04-0040</t>
  </si>
  <si>
    <t>Město Chlumec nad Cidlinou</t>
  </si>
  <si>
    <t>18CRG04-0042</t>
  </si>
  <si>
    <t>Zkvalitnění služeb Informačního bodu Ratibořice</t>
  </si>
  <si>
    <t>18CRG07-0002</t>
  </si>
  <si>
    <t>Krkonošské cyklobusy 2018</t>
  </si>
  <si>
    <t>18CRG07-0004</t>
  </si>
  <si>
    <t>Propagace cyklobusů v Kladském pomezí v roce 2018</t>
  </si>
  <si>
    <t>18CRG07-0003</t>
  </si>
  <si>
    <t>18CRG07-0001</t>
  </si>
  <si>
    <t>Cyklobusy do Orlických hor 2018</t>
  </si>
  <si>
    <t>17CRG01-0007</t>
  </si>
  <si>
    <t>17CRG01-0009</t>
  </si>
  <si>
    <t>Lyžařské běžecké tratě v Kladském pomezí 2017-18</t>
  </si>
  <si>
    <t>17CRG01-0003</t>
  </si>
  <si>
    <t>Úprava LBT 2017/2018</t>
  </si>
  <si>
    <t>S.O.M. spol. s r.o.</t>
  </si>
  <si>
    <t>17CRG01-0008</t>
  </si>
  <si>
    <t>Úprava lyžařských běžeckých tras pod Černou horou 2017/2018</t>
  </si>
  <si>
    <t>17CRG01-0004</t>
  </si>
  <si>
    <t>17CRG01-0010</t>
  </si>
  <si>
    <t>Úprava LBT v centrální části Orlických hor 2017/2018</t>
  </si>
  <si>
    <t>17CRG01-0001</t>
  </si>
  <si>
    <t>Úprava LBT v západní části Orlických hor v sezóně 2017/2018</t>
  </si>
  <si>
    <t>17CRG01-0012</t>
  </si>
  <si>
    <t>Zimní úprava LBT v Malé Úpě 2017/2018</t>
  </si>
  <si>
    <t>17CRG01-0013</t>
  </si>
  <si>
    <t>Úprava lyžařských běžeckých tras Trutnov 2017/2018</t>
  </si>
  <si>
    <t>17CRG01-0002</t>
  </si>
  <si>
    <t>17CRG01-0006</t>
  </si>
  <si>
    <t>17CRG01-0005</t>
  </si>
  <si>
    <t>Úprava LBT kolem vrcholu Zvičiny v sezoně 2017/2018</t>
  </si>
  <si>
    <t>TJ Jiskra Dolní Brusnice, z.s.</t>
  </si>
  <si>
    <t>17CRG01-0011</t>
  </si>
  <si>
    <t>Na běžkách po Mikroregionu Hustířanka</t>
  </si>
  <si>
    <t>Mikroregion Hustířanka</t>
  </si>
  <si>
    <t>17CRG04-0002</t>
  </si>
  <si>
    <t>Rozšíření služeb TIC Jičín</t>
  </si>
  <si>
    <t>17CRG04-0014</t>
  </si>
  <si>
    <t>17CRG04-0027</t>
  </si>
  <si>
    <t>Vydání nových propagačních letáků, zkvalitnění turistických služeb TIC</t>
  </si>
  <si>
    <t>17CRG04-0035</t>
  </si>
  <si>
    <t>17CRG04-0036</t>
  </si>
  <si>
    <t>Zkvalitnění služeb Městského informačního centra v Náchodě</t>
  </si>
  <si>
    <t>17CRG04-0041</t>
  </si>
  <si>
    <t>Ucelená propagace Českoskalicka a zajištění provozu infocentra</t>
  </si>
  <si>
    <t>17CRG04-0025</t>
  </si>
  <si>
    <t>Toulky naším krajem</t>
  </si>
  <si>
    <t>17CRG04-0032</t>
  </si>
  <si>
    <t>Podpora rozvoje činností TIC v hale Hlavního nádraží Hradec Králové</t>
  </si>
  <si>
    <t>17CRG04-0034</t>
  </si>
  <si>
    <t>Zlepšení dostupnosti a přehlednosti informací pro návštěvníky města a okolí</t>
  </si>
  <si>
    <t>17CRG04-0018</t>
  </si>
  <si>
    <t>Podpora informačního centra v Rychnově nad Kněžnou</t>
  </si>
  <si>
    <t>17CRG04-0020</t>
  </si>
  <si>
    <t>Rozšíření a zkvatitnění služeb a vybavení TIC Police nad Metují</t>
  </si>
  <si>
    <t>17CRG04-0033</t>
  </si>
  <si>
    <t>Podpora činnosti TIC Velké náměstí</t>
  </si>
  <si>
    <t>17CRG04-0040</t>
  </si>
  <si>
    <t>Podpora činnosti turistického informačního centra - Dolní Maršov</t>
  </si>
  <si>
    <t>17CRG04-0044</t>
  </si>
  <si>
    <t>Podpora činnosti turistických informačních center - Svoboda nad Úpou</t>
  </si>
  <si>
    <t>17CRG04-0007</t>
  </si>
  <si>
    <t>Modernizace infromačního centra Mateřídouška Miletín</t>
  </si>
  <si>
    <t>17CRG04-0009</t>
  </si>
  <si>
    <t>Zkvalitňování poskytovaných služeb TIC Dobruška v roce 2017</t>
  </si>
  <si>
    <t>17CRG04-0043</t>
  </si>
  <si>
    <t>Kudy a kam v Kostelci nad Orlicí a okolí</t>
  </si>
  <si>
    <t>17CRG04-0003</t>
  </si>
  <si>
    <t>Podpora činnosti turistických informačních center - č. programu 17CRG04</t>
  </si>
  <si>
    <t>17CRG04-0010</t>
  </si>
  <si>
    <t>Informační centrum Opočno - úpravy interiéru, zvýšení kvality služeb a zajištění sezónní obsluhy</t>
  </si>
  <si>
    <t>17CRG04-0038</t>
  </si>
  <si>
    <t>Dovybavení TIC Červený Kostelec</t>
  </si>
  <si>
    <t>17CRG04-0006</t>
  </si>
  <si>
    <t>Zkvalitňování úrovně a podmínek služeb v turistickém informačním centru v Orlickém Záhoří 2017</t>
  </si>
  <si>
    <t>17CRG04-0016</t>
  </si>
  <si>
    <t>,,Zmizelé Hostinné – jak vznikaly a rozšiřovaly se nejen městské čtvrti”</t>
  </si>
  <si>
    <t>17CRG04-0017</t>
  </si>
  <si>
    <t>Zkvalitnění a rozšíření služeb TIC Teplice nad Metují</t>
  </si>
  <si>
    <t>17CRG04-0004</t>
  </si>
  <si>
    <t>Jsme tu pro turisty 2017</t>
  </si>
  <si>
    <t>17CRG04-0008</t>
  </si>
  <si>
    <t>Podpora činnosti TIC Olešnice v Orlických horách 2017</t>
  </si>
  <si>
    <t>17CRG04-0031</t>
  </si>
  <si>
    <t>Zvýšení kvality služeb infocentra DOTEK</t>
  </si>
  <si>
    <t>17CRG04-0030</t>
  </si>
  <si>
    <t>Zkvalitnění služeb TIC v Deštném v Orlických horách 2017</t>
  </si>
  <si>
    <t>17CRG04-0029</t>
  </si>
  <si>
    <t>Podpora činnosti TIC v Kuksu</t>
  </si>
  <si>
    <t>17CRG04-0021</t>
  </si>
  <si>
    <t>Zkvalitnění služeb TIC Rokytnice v Orlických horách</t>
  </si>
  <si>
    <t>17CRG04-0015</t>
  </si>
  <si>
    <t>Podpora činnosti TIC</t>
  </si>
  <si>
    <t>Technické služby Adršpach, s. r. o.</t>
  </si>
  <si>
    <t>17CRG04-0024</t>
  </si>
  <si>
    <t>17CRG04-0013</t>
  </si>
  <si>
    <t>Zvýšení kvality tištěných materiálů informačního centra</t>
  </si>
  <si>
    <t>17CRG04-0019</t>
  </si>
  <si>
    <t>Rozšíření a zvýšení kvality služeb IC</t>
  </si>
  <si>
    <t>17CRG04-0023</t>
  </si>
  <si>
    <t>Turistické informační centrum vítá návštěvníky</t>
  </si>
  <si>
    <t>17CRG04-0001</t>
  </si>
  <si>
    <t>17CRG04-0005</t>
  </si>
  <si>
    <t>Provoz MIC a jeho sezónní pobočky na přehradě Les Království</t>
  </si>
  <si>
    <t>17CRG04-0011</t>
  </si>
  <si>
    <t>Pořízení multifunkční tiskárny</t>
  </si>
  <si>
    <t>17CRG04-0012</t>
  </si>
  <si>
    <t>Vybavení turistického informačního centra</t>
  </si>
  <si>
    <t>17CRG04-0022</t>
  </si>
  <si>
    <t>Zlepšení propagace města</t>
  </si>
  <si>
    <t>17CRG04-0026</t>
  </si>
  <si>
    <t>Podpora činnosti TIC Černý Důl</t>
  </si>
  <si>
    <t>Městys Černý Důl</t>
  </si>
  <si>
    <t>17CRG04-0028</t>
  </si>
  <si>
    <t>Zkvalitnění služeb TIC v Novém Bydžově</t>
  </si>
  <si>
    <t>Město Nový Bydžov</t>
  </si>
  <si>
    <t>17CRG04-0037</t>
  </si>
  <si>
    <t>Zkvalitnění úrovně poskytovaných služeb TIC B&amp;K TOUR</t>
  </si>
  <si>
    <t>B &amp; K TOUR, s. r. o.</t>
  </si>
  <si>
    <t>17CRG04-0039</t>
  </si>
  <si>
    <t>Zlepšení služeb a vybavení sezónního Městského informačního centra v Náchodě na zámku</t>
  </si>
  <si>
    <t>17CRG04-0042</t>
  </si>
  <si>
    <t>Podpora provozu informačního bodu Ratibořice</t>
  </si>
  <si>
    <t>rok</t>
  </si>
  <si>
    <t>% podpořených žádostí</t>
  </si>
  <si>
    <t>% uspokojení požadavků na dotaci</t>
  </si>
  <si>
    <t>Podpora činnosti a rozvoje destinačního managementu</t>
  </si>
  <si>
    <t>17CRG06-0004</t>
  </si>
  <si>
    <t>Krkonoše jedny hory - podpora propagace cestovního ruchu v turistickém regionu Krkonoše</t>
  </si>
  <si>
    <t>17CRG06-0005</t>
  </si>
  <si>
    <t>Činnost a rozvoj destinačního managementu v oblasti Kladské pomezí v roce 2017</t>
  </si>
  <si>
    <t>17CRG06-0007</t>
  </si>
  <si>
    <t>Činnost destinačního managementu v Podkrkonoší 2017</t>
  </si>
  <si>
    <t>Podzvičinsko, z. s.</t>
  </si>
  <si>
    <t>17CRG06-0009</t>
  </si>
  <si>
    <t>Rozvoj destinačního managementu na Broumovsku</t>
  </si>
  <si>
    <t>Společnost pro destinační management Broumovska o.p.s.</t>
  </si>
  <si>
    <t>17CRG06-0006</t>
  </si>
  <si>
    <t>Destinační management Hradecko - funkční marketing turistické oblasti Hradecko</t>
  </si>
  <si>
    <t>17CRG06-0002</t>
  </si>
  <si>
    <t>Podpora činnosti a rozvoje destinačního managementu Orlické hory a Podorlicko 2017</t>
  </si>
  <si>
    <t>Orlické hory a Podorlicko</t>
  </si>
  <si>
    <t>17CRG06-0008</t>
  </si>
  <si>
    <t>Rozvoj partnerství a efektivní propagace turistického regionu Český ráj prostřednictvím destinačního managementu</t>
  </si>
  <si>
    <t>Sdružení Český ráj, z.s.</t>
  </si>
  <si>
    <t>17CRG06-0001</t>
  </si>
  <si>
    <t>Podpora činnosti a rozvoje destinačního managementu - č. programu 17CRG06</t>
  </si>
  <si>
    <t>17CRG06-0003</t>
  </si>
  <si>
    <t>PRODEJCHEJ SI VÝCHODNÍ KRKONOŠE</t>
  </si>
  <si>
    <t>Svazek obcí Východní Krkonoše</t>
  </si>
  <si>
    <t>17CRG06-0010</t>
  </si>
  <si>
    <t>Svátek vína na soutoku</t>
  </si>
  <si>
    <t>WAMAK CZ s.r.o.</t>
  </si>
  <si>
    <t>Propagace cyklobusů v turistických regionech</t>
  </si>
  <si>
    <t>18CRG06-0008</t>
  </si>
  <si>
    <t>Podpora a rozvoj destinačního managementu na Broumovsku - v kraji pískovcových skal a barokních památek</t>
  </si>
  <si>
    <t>18CRG06-0002</t>
  </si>
  <si>
    <t>Podpora propagace  cestovního ruchu v turistickém regionu Krkonoše</t>
  </si>
  <si>
    <t>18CRG06-0005</t>
  </si>
  <si>
    <t>Hradecko - podpora marketingových aktivit v cestovním ruchu</t>
  </si>
  <si>
    <t>18CRG06-0001</t>
  </si>
  <si>
    <t>Činnost destinačního managementu v Podkrkonoší 2018</t>
  </si>
  <si>
    <t>18CRG06-0007</t>
  </si>
  <si>
    <t>Činnost a rozvoj destinačního managementu v oblasti Kladské pomezí v roce 2018</t>
  </si>
  <si>
    <t>18CRG06-0004</t>
  </si>
  <si>
    <t>18CRG06-0003</t>
  </si>
  <si>
    <t>Podpora značky a image turistické oblasti Orlické hory a Podorlicko</t>
  </si>
  <si>
    <t>18CRG06-0006</t>
  </si>
  <si>
    <t>Modernizace marketingu východních Krkonoš</t>
  </si>
  <si>
    <t>Název dotačního programu</t>
  </si>
  <si>
    <t>Počet podaných žádostí</t>
  </si>
  <si>
    <t>Počet podpořitelných žádostí</t>
  </si>
  <si>
    <t>Souhrn požadavků na dotaci</t>
  </si>
  <si>
    <t>rok 2017</t>
  </si>
  <si>
    <t>rok 2018</t>
  </si>
  <si>
    <t>rok 2019</t>
  </si>
  <si>
    <t>počet podaných žádostí</t>
  </si>
  <si>
    <t>počet podpořitelných žádostí</t>
  </si>
  <si>
    <t>souhrn požadavků na dotaci</t>
  </si>
  <si>
    <t>% uspokojení požadavků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</si>
</sst>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164" fontId="2" fillId="0" borderId="1" xfId="0" applyNumberFormat="1" applyFont="1" applyBorder="1"/>
    <xf numFmtId="1" fontId="2" fillId="0" borderId="1" xfId="0" applyNumberFormat="1" applyFont="1" applyBorder="1"/>
    <xf numFmtId="0" fontId="1" fillId="0" borderId="5" xfId="0" applyFont="1" applyBorder="1" applyAlignment="1">
      <alignment wrapText="1"/>
    </xf>
    <xf numFmtId="4" fontId="1" fillId="0" borderId="5" xfId="0" applyNumberFormat="1" applyFont="1" applyBorder="1"/>
    <xf numFmtId="164" fontId="2" fillId="0" borderId="5" xfId="0" applyNumberFormat="1" applyFont="1" applyBorder="1"/>
    <xf numFmtId="0" fontId="1" fillId="0" borderId="7" xfId="0" applyFont="1" applyBorder="1" applyAlignment="1">
      <alignment wrapText="1"/>
    </xf>
    <xf numFmtId="4" fontId="1" fillId="0" borderId="7" xfId="0" applyNumberFormat="1" applyFont="1" applyBorder="1"/>
    <xf numFmtId="1" fontId="2" fillId="0" borderId="7" xfId="0" applyNumberFormat="1" applyFont="1" applyBorder="1"/>
    <xf numFmtId="164" fontId="2" fillId="0" borderId="7" xfId="0" applyNumberFormat="1" applyFont="1" applyBorder="1"/>
    <xf numFmtId="0" fontId="1" fillId="0" borderId="9" xfId="0" applyFont="1" applyBorder="1" applyAlignment="1">
      <alignment wrapText="1"/>
    </xf>
    <xf numFmtId="4" fontId="1" fillId="0" borderId="9" xfId="0" applyNumberFormat="1" applyFont="1" applyBorder="1"/>
    <xf numFmtId="1" fontId="2" fillId="0" borderId="9" xfId="0" applyNumberFormat="1" applyFont="1" applyBorder="1"/>
    <xf numFmtId="164" fontId="2" fillId="0" borderId="9" xfId="0" applyNumberFormat="1" applyFont="1" applyBorder="1"/>
    <xf numFmtId="1" fontId="1" fillId="0" borderId="7" xfId="0" applyNumberFormat="1" applyFont="1" applyBorder="1"/>
    <xf numFmtId="164" fontId="1" fillId="0" borderId="7" xfId="0" applyNumberFormat="1" applyFont="1" applyBorder="1"/>
    <xf numFmtId="0" fontId="1" fillId="2" borderId="1" xfId="0" applyFont="1" applyFill="1" applyBorder="1" applyAlignment="1">
      <alignment wrapText="1"/>
    </xf>
    <xf numFmtId="1" fontId="3" fillId="2" borderId="1" xfId="0" applyNumberFormat="1" applyFont="1" applyFill="1" applyBorder="1"/>
    <xf numFmtId="164" fontId="3" fillId="2" borderId="1" xfId="0" applyNumberFormat="1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4" fontId="1" fillId="0" borderId="1" xfId="0" applyNumberFormat="1" applyFont="1" applyFill="1" applyBorder="1"/>
    <xf numFmtId="1" fontId="1" fillId="0" borderId="1" xfId="0" applyNumberFormat="1" applyFont="1" applyFill="1" applyBorder="1"/>
    <xf numFmtId="1" fontId="1" fillId="0" borderId="1" xfId="0" applyNumberFormat="1" applyFont="1" applyBorder="1"/>
    <xf numFmtId="1" fontId="1" fillId="0" borderId="5" xfId="0" applyNumberFormat="1" applyFont="1" applyBorder="1"/>
    <xf numFmtId="1" fontId="1" fillId="0" borderId="9" xfId="0" applyNumberFormat="1" applyFont="1" applyBorder="1"/>
    <xf numFmtId="4" fontId="1" fillId="0" borderId="1" xfId="0" applyNumberFormat="1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I13" sqref="I13"/>
    </sheetView>
  </sheetViews>
  <sheetFormatPr defaultRowHeight="14.4" x14ac:dyDescent="0.3"/>
  <cols>
    <col min="9" max="9" width="11.33203125" bestFit="1" customWidth="1"/>
    <col min="11" max="11" width="11.33203125" bestFit="1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">
      <c r="A2" t="s">
        <v>17</v>
      </c>
      <c r="B2" s="1">
        <v>43451</v>
      </c>
      <c r="C2" t="s">
        <v>18</v>
      </c>
      <c r="D2">
        <v>70157898</v>
      </c>
      <c r="E2" t="s">
        <v>19</v>
      </c>
      <c r="H2" s="1">
        <v>44012</v>
      </c>
      <c r="I2">
        <v>500000</v>
      </c>
      <c r="J2">
        <v>446000</v>
      </c>
      <c r="K2">
        <v>446000</v>
      </c>
      <c r="P2" t="s">
        <v>20</v>
      </c>
      <c r="Q2" t="s">
        <v>21</v>
      </c>
    </row>
    <row r="3" spans="1:17" x14ac:dyDescent="0.3">
      <c r="A3" t="s">
        <v>22</v>
      </c>
      <c r="B3" s="1">
        <v>43446</v>
      </c>
      <c r="C3" t="s">
        <v>23</v>
      </c>
      <c r="D3">
        <v>275204</v>
      </c>
      <c r="E3" t="s">
        <v>24</v>
      </c>
      <c r="H3" s="1">
        <v>44012</v>
      </c>
      <c r="I3">
        <v>495962</v>
      </c>
      <c r="J3">
        <v>434000</v>
      </c>
      <c r="K3">
        <v>434000</v>
      </c>
      <c r="P3" t="s">
        <v>20</v>
      </c>
      <c r="Q3" t="s">
        <v>21</v>
      </c>
    </row>
    <row r="4" spans="1:17" x14ac:dyDescent="0.3">
      <c r="A4" t="s">
        <v>25</v>
      </c>
      <c r="B4" s="1">
        <v>43472</v>
      </c>
      <c r="C4" t="s">
        <v>26</v>
      </c>
      <c r="D4">
        <v>25915096</v>
      </c>
      <c r="E4" t="s">
        <v>27</v>
      </c>
      <c r="H4" s="1">
        <v>44012</v>
      </c>
      <c r="I4">
        <v>322830</v>
      </c>
      <c r="J4">
        <v>269000</v>
      </c>
      <c r="K4">
        <v>269000</v>
      </c>
      <c r="P4" t="s">
        <v>20</v>
      </c>
      <c r="Q4" t="s">
        <v>21</v>
      </c>
    </row>
    <row r="5" spans="1:17" x14ac:dyDescent="0.3">
      <c r="A5" t="s">
        <v>28</v>
      </c>
      <c r="B5" s="1">
        <v>43452</v>
      </c>
      <c r="C5" t="s">
        <v>29</v>
      </c>
      <c r="D5">
        <v>275174</v>
      </c>
      <c r="E5" t="s">
        <v>30</v>
      </c>
      <c r="H5" s="1">
        <v>44012</v>
      </c>
      <c r="I5">
        <v>258746</v>
      </c>
      <c r="J5">
        <v>214000</v>
      </c>
      <c r="K5">
        <v>214000</v>
      </c>
      <c r="P5" t="s">
        <v>20</v>
      </c>
      <c r="Q5" t="s">
        <v>21</v>
      </c>
    </row>
    <row r="6" spans="1:17" x14ac:dyDescent="0.3">
      <c r="A6" t="s">
        <v>31</v>
      </c>
      <c r="B6" s="1">
        <v>43445</v>
      </c>
      <c r="C6" t="s">
        <v>32</v>
      </c>
      <c r="D6">
        <v>275301</v>
      </c>
      <c r="E6" t="s">
        <v>33</v>
      </c>
      <c r="H6" s="1">
        <v>44012</v>
      </c>
      <c r="I6">
        <v>240000</v>
      </c>
      <c r="J6">
        <v>208000</v>
      </c>
      <c r="K6">
        <v>208000</v>
      </c>
      <c r="P6" t="s">
        <v>20</v>
      </c>
      <c r="Q6" t="s">
        <v>21</v>
      </c>
    </row>
    <row r="7" spans="1:17" x14ac:dyDescent="0.3">
      <c r="A7" t="s">
        <v>34</v>
      </c>
      <c r="B7" s="1">
        <v>43470</v>
      </c>
      <c r="C7" t="s">
        <v>35</v>
      </c>
      <c r="D7">
        <v>656119</v>
      </c>
      <c r="E7" t="s">
        <v>36</v>
      </c>
      <c r="H7" s="1">
        <v>43951</v>
      </c>
      <c r="I7">
        <v>185400</v>
      </c>
      <c r="J7">
        <v>156000</v>
      </c>
      <c r="K7">
        <v>156000</v>
      </c>
      <c r="P7" t="s">
        <v>20</v>
      </c>
      <c r="Q7" t="s">
        <v>21</v>
      </c>
    </row>
    <row r="8" spans="1:17" x14ac:dyDescent="0.3">
      <c r="A8" t="s">
        <v>37</v>
      </c>
      <c r="B8" s="1">
        <v>43453</v>
      </c>
      <c r="C8" t="s">
        <v>38</v>
      </c>
      <c r="D8">
        <v>71169431</v>
      </c>
      <c r="E8" t="s">
        <v>39</v>
      </c>
      <c r="H8" s="1">
        <v>44012</v>
      </c>
      <c r="I8">
        <v>150000</v>
      </c>
      <c r="J8">
        <v>121000</v>
      </c>
      <c r="K8">
        <v>121000</v>
      </c>
      <c r="P8" t="s">
        <v>20</v>
      </c>
      <c r="Q8" t="s">
        <v>21</v>
      </c>
    </row>
    <row r="9" spans="1:17" x14ac:dyDescent="0.3">
      <c r="A9" t="s">
        <v>40</v>
      </c>
      <c r="B9" s="1">
        <v>43468</v>
      </c>
      <c r="C9" t="s">
        <v>41</v>
      </c>
      <c r="D9">
        <v>48615561</v>
      </c>
      <c r="E9" t="s">
        <v>42</v>
      </c>
      <c r="H9" s="1">
        <v>43921</v>
      </c>
      <c r="I9">
        <v>150000</v>
      </c>
      <c r="J9">
        <v>114000</v>
      </c>
      <c r="K9">
        <v>114000</v>
      </c>
      <c r="P9" t="s">
        <v>20</v>
      </c>
      <c r="Q9" t="s">
        <v>21</v>
      </c>
    </row>
    <row r="10" spans="1:17" x14ac:dyDescent="0.3">
      <c r="A10" t="s">
        <v>43</v>
      </c>
      <c r="B10" s="1">
        <v>43468</v>
      </c>
      <c r="C10" t="s">
        <v>44</v>
      </c>
      <c r="D10">
        <v>278360</v>
      </c>
      <c r="E10" t="s">
        <v>45</v>
      </c>
      <c r="H10" s="1">
        <v>43912</v>
      </c>
      <c r="I10">
        <v>120000</v>
      </c>
      <c r="J10">
        <v>95000</v>
      </c>
      <c r="K10">
        <v>95000</v>
      </c>
      <c r="P10" t="s">
        <v>20</v>
      </c>
      <c r="Q10" t="s">
        <v>21</v>
      </c>
    </row>
    <row r="11" spans="1:17" x14ac:dyDescent="0.3">
      <c r="A11" t="s">
        <v>46</v>
      </c>
      <c r="B11" s="1">
        <v>43465</v>
      </c>
      <c r="C11" t="s">
        <v>47</v>
      </c>
      <c r="D11">
        <v>47474335</v>
      </c>
      <c r="E11" t="s">
        <v>48</v>
      </c>
      <c r="H11" s="1">
        <v>44012</v>
      </c>
      <c r="I11">
        <v>105000</v>
      </c>
      <c r="J11">
        <v>75000</v>
      </c>
      <c r="K11">
        <v>75000</v>
      </c>
      <c r="P11" t="s">
        <v>20</v>
      </c>
      <c r="Q11" t="s">
        <v>21</v>
      </c>
    </row>
    <row r="12" spans="1:17" x14ac:dyDescent="0.3">
      <c r="A12" t="s">
        <v>49</v>
      </c>
      <c r="B12" s="1">
        <v>43467</v>
      </c>
      <c r="C12" t="s">
        <v>50</v>
      </c>
      <c r="D12">
        <v>66305306</v>
      </c>
      <c r="E12" t="s">
        <v>51</v>
      </c>
      <c r="I12">
        <v>447000</v>
      </c>
      <c r="J12">
        <v>0</v>
      </c>
      <c r="K12">
        <v>0</v>
      </c>
      <c r="P12" t="s">
        <v>20</v>
      </c>
      <c r="Q12" t="s">
        <v>21</v>
      </c>
    </row>
    <row r="13" spans="1:17" x14ac:dyDescent="0.3">
      <c r="I13" s="2">
        <f>SUM(I2:I12)</f>
        <v>2974938</v>
      </c>
      <c r="J13" s="2"/>
      <c r="K13" s="2">
        <f>SUM(K2:K12)</f>
        <v>2132000</v>
      </c>
    </row>
    <row r="15" spans="1:17" x14ac:dyDescent="0.3">
      <c r="I15">
        <f>K13/I13*100</f>
        <v>71.665359076390828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I12" sqref="I12"/>
    </sheetView>
  </sheetViews>
  <sheetFormatPr defaultRowHeight="14.4" x14ac:dyDescent="0.3"/>
  <cols>
    <col min="1" max="1" width="21.109375" customWidth="1"/>
    <col min="9" max="9" width="11.33203125" bestFit="1" customWidth="1"/>
    <col min="11" max="11" width="11.33203125" bestFit="1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">
      <c r="A2" t="s">
        <v>396</v>
      </c>
      <c r="B2" s="1">
        <v>42852</v>
      </c>
      <c r="C2" t="s">
        <v>397</v>
      </c>
      <c r="D2">
        <v>70157898</v>
      </c>
      <c r="E2" t="s">
        <v>19</v>
      </c>
      <c r="I2">
        <v>300000</v>
      </c>
      <c r="J2">
        <v>243000</v>
      </c>
      <c r="K2">
        <v>243000</v>
      </c>
      <c r="P2" t="s">
        <v>20</v>
      </c>
      <c r="Q2" t="s">
        <v>21</v>
      </c>
    </row>
    <row r="3" spans="1:17" x14ac:dyDescent="0.3">
      <c r="A3" t="s">
        <v>398</v>
      </c>
      <c r="B3" s="1">
        <v>42852</v>
      </c>
      <c r="C3" t="s">
        <v>399</v>
      </c>
      <c r="D3">
        <v>25915096</v>
      </c>
      <c r="E3" t="s">
        <v>27</v>
      </c>
      <c r="I3">
        <v>290000</v>
      </c>
      <c r="J3">
        <v>238000</v>
      </c>
      <c r="K3">
        <v>238000</v>
      </c>
      <c r="P3" t="s">
        <v>20</v>
      </c>
      <c r="Q3" t="s">
        <v>21</v>
      </c>
    </row>
    <row r="4" spans="1:17" x14ac:dyDescent="0.3">
      <c r="A4" t="s">
        <v>400</v>
      </c>
      <c r="B4" s="1">
        <v>42852</v>
      </c>
      <c r="C4" t="s">
        <v>401</v>
      </c>
      <c r="D4">
        <v>70860726</v>
      </c>
      <c r="E4" t="s">
        <v>402</v>
      </c>
      <c r="I4">
        <v>297000</v>
      </c>
      <c r="J4">
        <v>236000</v>
      </c>
      <c r="K4">
        <v>236000</v>
      </c>
      <c r="P4" t="s">
        <v>20</v>
      </c>
      <c r="Q4" t="s">
        <v>21</v>
      </c>
    </row>
    <row r="5" spans="1:17" x14ac:dyDescent="0.3">
      <c r="A5" t="s">
        <v>403</v>
      </c>
      <c r="B5" s="1">
        <v>42853</v>
      </c>
      <c r="C5" t="s">
        <v>404</v>
      </c>
      <c r="D5">
        <v>2326159</v>
      </c>
      <c r="E5" t="s">
        <v>405</v>
      </c>
      <c r="I5">
        <v>300000</v>
      </c>
      <c r="J5">
        <v>234000</v>
      </c>
      <c r="K5">
        <v>234000</v>
      </c>
      <c r="P5" t="s">
        <v>20</v>
      </c>
      <c r="Q5" t="s">
        <v>21</v>
      </c>
    </row>
    <row r="6" spans="1:17" x14ac:dyDescent="0.3">
      <c r="A6" t="s">
        <v>406</v>
      </c>
      <c r="B6" s="1">
        <v>42852</v>
      </c>
      <c r="C6" t="s">
        <v>407</v>
      </c>
      <c r="D6">
        <v>27472809</v>
      </c>
      <c r="E6" t="s">
        <v>141</v>
      </c>
      <c r="I6">
        <v>292000</v>
      </c>
      <c r="J6">
        <v>228000</v>
      </c>
      <c r="K6">
        <v>228000</v>
      </c>
      <c r="P6" t="s">
        <v>20</v>
      </c>
      <c r="Q6" t="s">
        <v>21</v>
      </c>
    </row>
    <row r="7" spans="1:17" x14ac:dyDescent="0.3">
      <c r="A7" t="s">
        <v>408</v>
      </c>
      <c r="B7" s="1">
        <v>42846</v>
      </c>
      <c r="C7" t="s">
        <v>409</v>
      </c>
      <c r="D7">
        <v>72034459</v>
      </c>
      <c r="E7" t="s">
        <v>410</v>
      </c>
      <c r="I7">
        <v>297000</v>
      </c>
      <c r="J7">
        <v>221000</v>
      </c>
      <c r="K7">
        <v>221000</v>
      </c>
      <c r="P7" t="s">
        <v>20</v>
      </c>
      <c r="Q7" t="s">
        <v>21</v>
      </c>
    </row>
    <row r="8" spans="1:17" x14ac:dyDescent="0.3">
      <c r="A8" t="s">
        <v>411</v>
      </c>
      <c r="B8" s="1">
        <v>42852</v>
      </c>
      <c r="C8" t="s">
        <v>412</v>
      </c>
      <c r="D8">
        <v>15045838</v>
      </c>
      <c r="E8" t="s">
        <v>413</v>
      </c>
      <c r="I8">
        <v>300000</v>
      </c>
      <c r="J8">
        <v>200000</v>
      </c>
      <c r="K8">
        <v>200000</v>
      </c>
      <c r="P8" t="s">
        <v>20</v>
      </c>
      <c r="Q8" t="s">
        <v>21</v>
      </c>
    </row>
    <row r="9" spans="1:17" x14ac:dyDescent="0.3">
      <c r="A9" t="s">
        <v>414</v>
      </c>
      <c r="B9" s="1">
        <v>42830</v>
      </c>
      <c r="C9" t="s">
        <v>415</v>
      </c>
      <c r="D9">
        <v>278343</v>
      </c>
      <c r="E9" t="s">
        <v>74</v>
      </c>
      <c r="I9">
        <v>300000</v>
      </c>
      <c r="J9">
        <v>0</v>
      </c>
      <c r="K9">
        <v>0</v>
      </c>
      <c r="P9" t="s">
        <v>20</v>
      </c>
      <c r="Q9" t="s">
        <v>21</v>
      </c>
    </row>
    <row r="10" spans="1:17" x14ac:dyDescent="0.3">
      <c r="A10" t="s">
        <v>416</v>
      </c>
      <c r="B10" s="1">
        <v>42849</v>
      </c>
      <c r="C10" t="s">
        <v>417</v>
      </c>
      <c r="D10">
        <v>71188371</v>
      </c>
      <c r="E10" t="s">
        <v>418</v>
      </c>
      <c r="I10">
        <v>252000</v>
      </c>
      <c r="J10">
        <v>0</v>
      </c>
      <c r="K10">
        <v>0</v>
      </c>
      <c r="P10" t="s">
        <v>20</v>
      </c>
      <c r="Q10" t="s">
        <v>21</v>
      </c>
    </row>
    <row r="11" spans="1:17" x14ac:dyDescent="0.3">
      <c r="A11" t="s">
        <v>419</v>
      </c>
      <c r="B11" s="1">
        <v>42853</v>
      </c>
      <c r="C11" t="s">
        <v>420</v>
      </c>
      <c r="D11">
        <v>27510590</v>
      </c>
      <c r="E11" t="s">
        <v>421</v>
      </c>
      <c r="I11">
        <v>150000</v>
      </c>
      <c r="J11">
        <v>0</v>
      </c>
      <c r="K11">
        <v>0</v>
      </c>
      <c r="P11" t="s">
        <v>20</v>
      </c>
      <c r="Q11" t="s">
        <v>21</v>
      </c>
    </row>
    <row r="12" spans="1:17" x14ac:dyDescent="0.3">
      <c r="I12" s="2">
        <f>SUM(I2:I11)</f>
        <v>2778000</v>
      </c>
      <c r="J12" s="2"/>
      <c r="K12" s="2">
        <f>SUM(K2:K11)</f>
        <v>1600000</v>
      </c>
    </row>
    <row r="14" spans="1:17" x14ac:dyDescent="0.3">
      <c r="I14">
        <f>K12/I12*100</f>
        <v>57.595392368610511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topLeftCell="A13" workbookViewId="0">
      <selection activeCell="C18" sqref="C18"/>
    </sheetView>
  </sheetViews>
  <sheetFormatPr defaultRowHeight="14.4" x14ac:dyDescent="0.3"/>
  <cols>
    <col min="2" max="2" width="30.109375" customWidth="1"/>
    <col min="3" max="3" width="24.77734375" customWidth="1"/>
    <col min="4" max="4" width="32.109375" customWidth="1"/>
    <col min="5" max="5" width="32.6640625" customWidth="1"/>
    <col min="6" max="6" width="31.5546875" customWidth="1"/>
    <col min="7" max="7" width="31.88671875" customWidth="1"/>
  </cols>
  <sheetData>
    <row r="1" spans="1:7" ht="111.6" customHeight="1" thickBot="1" x14ac:dyDescent="0.35">
      <c r="A1" s="4" t="s">
        <v>392</v>
      </c>
      <c r="B1" s="5" t="s">
        <v>438</v>
      </c>
      <c r="C1" s="5" t="s">
        <v>439</v>
      </c>
      <c r="D1" s="5" t="s">
        <v>440</v>
      </c>
      <c r="E1" s="5" t="s">
        <v>393</v>
      </c>
      <c r="F1" s="5" t="s">
        <v>441</v>
      </c>
      <c r="G1" s="5" t="s">
        <v>394</v>
      </c>
    </row>
    <row r="2" spans="1:7" ht="64.8" customHeight="1" x14ac:dyDescent="0.5">
      <c r="A2" s="26">
        <v>2017</v>
      </c>
      <c r="B2" s="10" t="s">
        <v>50</v>
      </c>
      <c r="C2" s="35">
        <v>13</v>
      </c>
      <c r="D2" s="35">
        <v>12</v>
      </c>
      <c r="E2" s="12">
        <f>11/12*100</f>
        <v>91.666666666666657</v>
      </c>
      <c r="F2" s="11">
        <v>2591848</v>
      </c>
      <c r="G2" s="12">
        <v>57.9</v>
      </c>
    </row>
    <row r="3" spans="1:7" ht="112.2" customHeight="1" x14ac:dyDescent="0.5">
      <c r="A3" s="27"/>
      <c r="B3" s="23" t="s">
        <v>128</v>
      </c>
      <c r="C3" s="34">
        <v>44</v>
      </c>
      <c r="D3" s="34">
        <v>39</v>
      </c>
      <c r="E3" s="25">
        <f>34/44*100</f>
        <v>77.272727272727266</v>
      </c>
      <c r="F3" s="7">
        <v>2064867</v>
      </c>
      <c r="G3" s="25">
        <v>58</v>
      </c>
    </row>
    <row r="4" spans="1:7" ht="106.2" customHeight="1" thickBot="1" x14ac:dyDescent="0.55000000000000004">
      <c r="A4" s="28"/>
      <c r="B4" s="13" t="s">
        <v>395</v>
      </c>
      <c r="C4" s="21">
        <v>10</v>
      </c>
      <c r="D4" s="21">
        <v>7</v>
      </c>
      <c r="E4" s="15">
        <f>7/7*100</f>
        <v>100</v>
      </c>
      <c r="F4" s="14">
        <v>2778000</v>
      </c>
      <c r="G4" s="16">
        <v>57.6</v>
      </c>
    </row>
    <row r="5" spans="1:7" ht="57.6" customHeight="1" thickTop="1" x14ac:dyDescent="0.5">
      <c r="A5" s="29">
        <v>2018</v>
      </c>
      <c r="B5" s="17" t="s">
        <v>50</v>
      </c>
      <c r="C5" s="36">
        <v>11</v>
      </c>
      <c r="D5" s="36">
        <v>11</v>
      </c>
      <c r="E5" s="19">
        <f>11/11*100</f>
        <v>100</v>
      </c>
      <c r="F5" s="18">
        <v>3169310</v>
      </c>
      <c r="G5" s="20">
        <v>53.4</v>
      </c>
    </row>
    <row r="6" spans="1:7" ht="109.8" customHeight="1" x14ac:dyDescent="0.5">
      <c r="A6" s="27"/>
      <c r="B6" s="23" t="s">
        <v>128</v>
      </c>
      <c r="C6" s="34">
        <v>43</v>
      </c>
      <c r="D6" s="34">
        <v>33</v>
      </c>
      <c r="E6" s="24">
        <f>33/33*100</f>
        <v>100</v>
      </c>
      <c r="F6" s="7">
        <v>1986074</v>
      </c>
      <c r="G6" s="25">
        <v>59.4</v>
      </c>
    </row>
    <row r="7" spans="1:7" ht="114" customHeight="1" x14ac:dyDescent="0.5">
      <c r="A7" s="27"/>
      <c r="B7" s="6" t="s">
        <v>395</v>
      </c>
      <c r="C7" s="34">
        <v>8</v>
      </c>
      <c r="D7" s="34">
        <v>7</v>
      </c>
      <c r="E7" s="9">
        <f>7/7*100</f>
        <v>100</v>
      </c>
      <c r="F7" s="7">
        <v>2350950</v>
      </c>
      <c r="G7" s="8">
        <v>68.099999999999994</v>
      </c>
    </row>
    <row r="8" spans="1:7" ht="103.8" thickBot="1" x14ac:dyDescent="0.55000000000000004">
      <c r="A8" s="28"/>
      <c r="B8" s="13" t="s">
        <v>422</v>
      </c>
      <c r="C8" s="21">
        <v>4</v>
      </c>
      <c r="D8" s="21">
        <v>3</v>
      </c>
      <c r="E8" s="21">
        <f>3/3*100</f>
        <v>100</v>
      </c>
      <c r="F8" s="14">
        <v>554248</v>
      </c>
      <c r="G8" s="22">
        <v>71.3</v>
      </c>
    </row>
    <row r="9" spans="1:7" ht="61.2" customHeight="1" thickTop="1" x14ac:dyDescent="0.5">
      <c r="A9" s="29">
        <v>2019</v>
      </c>
      <c r="B9" s="17" t="s">
        <v>50</v>
      </c>
      <c r="C9" s="36">
        <v>11</v>
      </c>
      <c r="D9" s="36">
        <v>10</v>
      </c>
      <c r="E9" s="19">
        <f>10/10*100</f>
        <v>100</v>
      </c>
      <c r="F9" s="18">
        <v>2974938</v>
      </c>
      <c r="G9" s="20">
        <v>71.7</v>
      </c>
    </row>
    <row r="10" spans="1:7" ht="115.2" customHeight="1" x14ac:dyDescent="0.5">
      <c r="A10" s="27"/>
      <c r="B10" s="23" t="s">
        <v>128</v>
      </c>
      <c r="C10" s="34">
        <v>37</v>
      </c>
      <c r="D10" s="34">
        <v>35</v>
      </c>
      <c r="E10" s="24">
        <f>35/35*100</f>
        <v>100</v>
      </c>
      <c r="F10" s="7">
        <v>1695705.8</v>
      </c>
      <c r="G10" s="25">
        <v>70.8</v>
      </c>
    </row>
    <row r="11" spans="1:7" ht="103.8" thickBot="1" x14ac:dyDescent="0.55000000000000004">
      <c r="A11" s="28"/>
      <c r="B11" s="13" t="s">
        <v>422</v>
      </c>
      <c r="C11" s="21">
        <v>3</v>
      </c>
      <c r="D11" s="21">
        <v>3</v>
      </c>
      <c r="E11" s="15">
        <f>3/3*100</f>
        <v>100</v>
      </c>
      <c r="F11" s="14">
        <v>442016</v>
      </c>
      <c r="G11" s="16">
        <v>99.5</v>
      </c>
    </row>
    <row r="12" spans="1:7" ht="15" thickTop="1" x14ac:dyDescent="0.3">
      <c r="G12" s="3"/>
    </row>
    <row r="13" spans="1:7" ht="25.8" x14ac:dyDescent="0.5">
      <c r="B13" s="30"/>
      <c r="C13" s="31" t="s">
        <v>442</v>
      </c>
      <c r="D13" s="30" t="s">
        <v>443</v>
      </c>
      <c r="E13" s="30" t="s">
        <v>444</v>
      </c>
    </row>
    <row r="14" spans="1:7" ht="51.6" x14ac:dyDescent="0.5">
      <c r="B14" s="6" t="s">
        <v>445</v>
      </c>
      <c r="C14" s="33">
        <v>44</v>
      </c>
      <c r="D14" s="33">
        <v>43</v>
      </c>
      <c r="E14" s="34">
        <v>37</v>
      </c>
    </row>
    <row r="15" spans="1:7" ht="77.400000000000006" x14ac:dyDescent="0.5">
      <c r="B15" s="6" t="s">
        <v>446</v>
      </c>
      <c r="C15" s="33">
        <v>39</v>
      </c>
      <c r="D15" s="33">
        <v>33</v>
      </c>
      <c r="E15" s="34">
        <v>35</v>
      </c>
    </row>
    <row r="16" spans="1:7" ht="51.6" x14ac:dyDescent="0.5">
      <c r="B16" s="6" t="s">
        <v>393</v>
      </c>
      <c r="C16" s="32">
        <v>77.3</v>
      </c>
      <c r="D16" s="30">
        <v>100</v>
      </c>
      <c r="E16" s="30">
        <v>100</v>
      </c>
    </row>
    <row r="17" spans="2:5" ht="51.6" x14ac:dyDescent="0.5">
      <c r="B17" s="6" t="s">
        <v>447</v>
      </c>
      <c r="C17" s="32">
        <v>2064867</v>
      </c>
      <c r="D17" s="32">
        <v>1986074</v>
      </c>
      <c r="E17" s="32">
        <v>1695705.8</v>
      </c>
    </row>
    <row r="18" spans="2:5" ht="51.6" x14ac:dyDescent="0.5">
      <c r="B18" s="37" t="s">
        <v>448</v>
      </c>
      <c r="C18" s="32">
        <v>58</v>
      </c>
      <c r="D18" s="32">
        <v>59.4</v>
      </c>
      <c r="E18" s="32">
        <v>70.8</v>
      </c>
    </row>
  </sheetData>
  <mergeCells count="3">
    <mergeCell ref="A2:A4"/>
    <mergeCell ref="A5:A8"/>
    <mergeCell ref="A9:A1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opLeftCell="A16" workbookViewId="0">
      <selection activeCell="I39" sqref="I39"/>
    </sheetView>
  </sheetViews>
  <sheetFormatPr defaultRowHeight="14.4" x14ac:dyDescent="0.3"/>
  <cols>
    <col min="9" max="9" width="11.33203125" bestFit="1" customWidth="1"/>
    <col min="11" max="11" width="11.33203125" bestFit="1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">
      <c r="A2" t="s">
        <v>52</v>
      </c>
      <c r="B2" s="1">
        <v>43439</v>
      </c>
      <c r="C2" t="s">
        <v>53</v>
      </c>
      <c r="D2">
        <v>13584430</v>
      </c>
      <c r="E2" t="s">
        <v>54</v>
      </c>
      <c r="H2" s="1">
        <v>43730</v>
      </c>
      <c r="I2">
        <v>50000</v>
      </c>
      <c r="J2">
        <v>38000</v>
      </c>
      <c r="K2">
        <v>38000</v>
      </c>
      <c r="P2" t="s">
        <v>20</v>
      </c>
      <c r="Q2" t="s">
        <v>21</v>
      </c>
    </row>
    <row r="3" spans="1:17" x14ac:dyDescent="0.3">
      <c r="A3" t="s">
        <v>55</v>
      </c>
      <c r="B3" s="1">
        <v>43452</v>
      </c>
      <c r="C3" t="s">
        <v>56</v>
      </c>
      <c r="D3">
        <v>275204</v>
      </c>
      <c r="E3" t="s">
        <v>24</v>
      </c>
      <c r="H3" s="1">
        <v>43819</v>
      </c>
      <c r="I3">
        <v>49910</v>
      </c>
      <c r="J3">
        <v>38000</v>
      </c>
      <c r="K3">
        <v>38000</v>
      </c>
      <c r="P3" t="s">
        <v>20</v>
      </c>
      <c r="Q3" t="s">
        <v>21</v>
      </c>
    </row>
    <row r="4" spans="1:17" x14ac:dyDescent="0.3">
      <c r="A4" t="s">
        <v>57</v>
      </c>
      <c r="B4" s="1">
        <v>43452</v>
      </c>
      <c r="C4" t="s">
        <v>58</v>
      </c>
      <c r="D4">
        <v>272868</v>
      </c>
      <c r="E4" t="s">
        <v>59</v>
      </c>
      <c r="H4" s="1">
        <v>43830</v>
      </c>
      <c r="I4">
        <v>50000</v>
      </c>
      <c r="J4">
        <v>38000</v>
      </c>
      <c r="K4">
        <v>38000</v>
      </c>
      <c r="P4" t="s">
        <v>20</v>
      </c>
      <c r="Q4" t="s">
        <v>21</v>
      </c>
    </row>
    <row r="5" spans="1:17" x14ac:dyDescent="0.3">
      <c r="A5" t="s">
        <v>60</v>
      </c>
      <c r="B5" s="1">
        <v>43453</v>
      </c>
      <c r="C5" t="s">
        <v>61</v>
      </c>
      <c r="D5">
        <v>4630858</v>
      </c>
      <c r="E5" t="s">
        <v>62</v>
      </c>
      <c r="H5" s="1">
        <v>43830</v>
      </c>
      <c r="I5">
        <v>50000</v>
      </c>
      <c r="J5">
        <v>38000</v>
      </c>
      <c r="K5">
        <v>38000</v>
      </c>
      <c r="P5" t="s">
        <v>20</v>
      </c>
      <c r="Q5" t="s">
        <v>21</v>
      </c>
    </row>
    <row r="6" spans="1:17" x14ac:dyDescent="0.3">
      <c r="A6" t="s">
        <v>63</v>
      </c>
      <c r="B6" s="1">
        <v>43454</v>
      </c>
      <c r="C6" t="s">
        <v>64</v>
      </c>
      <c r="D6">
        <v>277819</v>
      </c>
      <c r="E6" t="s">
        <v>65</v>
      </c>
      <c r="H6" s="1">
        <v>43830</v>
      </c>
      <c r="I6">
        <v>50000</v>
      </c>
      <c r="J6">
        <v>38000</v>
      </c>
      <c r="K6">
        <v>38000</v>
      </c>
      <c r="P6" t="s">
        <v>20</v>
      </c>
      <c r="Q6" t="s">
        <v>21</v>
      </c>
    </row>
    <row r="7" spans="1:17" x14ac:dyDescent="0.3">
      <c r="A7" t="s">
        <v>66</v>
      </c>
      <c r="B7" s="1">
        <v>43462</v>
      </c>
      <c r="C7" t="s">
        <v>67</v>
      </c>
      <c r="D7">
        <v>48152951</v>
      </c>
      <c r="E7" t="s">
        <v>68</v>
      </c>
      <c r="H7" s="1">
        <v>43830</v>
      </c>
      <c r="I7">
        <v>50000</v>
      </c>
      <c r="J7">
        <v>38000</v>
      </c>
      <c r="K7">
        <v>38000</v>
      </c>
      <c r="P7" t="s">
        <v>20</v>
      </c>
      <c r="Q7" t="s">
        <v>21</v>
      </c>
    </row>
    <row r="8" spans="1:17" x14ac:dyDescent="0.3">
      <c r="A8" t="s">
        <v>69</v>
      </c>
      <c r="B8" s="1">
        <v>43468</v>
      </c>
      <c r="C8" t="s">
        <v>70</v>
      </c>
      <c r="D8">
        <v>75132699</v>
      </c>
      <c r="E8" t="s">
        <v>71</v>
      </c>
      <c r="H8" s="1">
        <v>43830</v>
      </c>
      <c r="I8">
        <v>50000</v>
      </c>
      <c r="J8">
        <v>38000</v>
      </c>
      <c r="K8">
        <v>38000</v>
      </c>
      <c r="P8" t="s">
        <v>20</v>
      </c>
      <c r="Q8" t="s">
        <v>21</v>
      </c>
    </row>
    <row r="9" spans="1:17" x14ac:dyDescent="0.3">
      <c r="A9" t="s">
        <v>72</v>
      </c>
      <c r="B9" s="1">
        <v>43468</v>
      </c>
      <c r="C9" t="s">
        <v>73</v>
      </c>
      <c r="D9">
        <v>278343</v>
      </c>
      <c r="E9" t="s">
        <v>74</v>
      </c>
      <c r="H9" s="1">
        <v>43830</v>
      </c>
      <c r="I9">
        <v>50000</v>
      </c>
      <c r="J9">
        <v>38000</v>
      </c>
      <c r="K9">
        <v>38000</v>
      </c>
      <c r="P9" t="s">
        <v>20</v>
      </c>
      <c r="Q9" t="s">
        <v>21</v>
      </c>
    </row>
    <row r="10" spans="1:17" x14ac:dyDescent="0.3">
      <c r="A10" t="s">
        <v>75</v>
      </c>
      <c r="B10" s="1">
        <v>43469</v>
      </c>
      <c r="C10" t="s">
        <v>76</v>
      </c>
      <c r="D10">
        <v>271560</v>
      </c>
      <c r="E10" t="s">
        <v>77</v>
      </c>
      <c r="H10" s="1">
        <v>43799</v>
      </c>
      <c r="I10">
        <v>50000</v>
      </c>
      <c r="J10">
        <v>38000</v>
      </c>
      <c r="K10">
        <v>38000</v>
      </c>
      <c r="P10" t="s">
        <v>20</v>
      </c>
      <c r="Q10" t="s">
        <v>21</v>
      </c>
    </row>
    <row r="11" spans="1:17" x14ac:dyDescent="0.3">
      <c r="A11" t="s">
        <v>78</v>
      </c>
      <c r="B11" s="1">
        <v>43472</v>
      </c>
      <c r="C11" t="s">
        <v>79</v>
      </c>
      <c r="D11">
        <v>656119</v>
      </c>
      <c r="E11" t="s">
        <v>36</v>
      </c>
      <c r="H11" s="1">
        <v>43830</v>
      </c>
      <c r="I11">
        <v>50000</v>
      </c>
      <c r="J11">
        <v>38000</v>
      </c>
      <c r="K11">
        <v>38000</v>
      </c>
      <c r="P11" t="s">
        <v>20</v>
      </c>
      <c r="Q11" t="s">
        <v>21</v>
      </c>
    </row>
    <row r="12" spans="1:17" x14ac:dyDescent="0.3">
      <c r="A12" t="s">
        <v>80</v>
      </c>
      <c r="B12" s="1">
        <v>43472</v>
      </c>
      <c r="C12" t="s">
        <v>81</v>
      </c>
      <c r="D12">
        <v>26011531</v>
      </c>
      <c r="E12" t="s">
        <v>82</v>
      </c>
      <c r="H12" s="1">
        <v>43830</v>
      </c>
      <c r="I12">
        <v>50000</v>
      </c>
      <c r="J12">
        <v>38000</v>
      </c>
      <c r="K12">
        <v>38000</v>
      </c>
      <c r="P12" t="s">
        <v>20</v>
      </c>
      <c r="Q12" t="s">
        <v>21</v>
      </c>
    </row>
    <row r="13" spans="1:17" x14ac:dyDescent="0.3">
      <c r="A13" t="s">
        <v>83</v>
      </c>
      <c r="B13" s="1">
        <v>43472</v>
      </c>
      <c r="C13" t="s">
        <v>84</v>
      </c>
      <c r="D13">
        <v>26640767</v>
      </c>
      <c r="E13" t="s">
        <v>85</v>
      </c>
      <c r="H13" s="1">
        <v>43830</v>
      </c>
      <c r="I13">
        <v>50000</v>
      </c>
      <c r="J13">
        <v>38000</v>
      </c>
      <c r="K13">
        <v>38000</v>
      </c>
      <c r="P13" t="s">
        <v>20</v>
      </c>
      <c r="Q13" t="s">
        <v>21</v>
      </c>
    </row>
    <row r="14" spans="1:17" x14ac:dyDescent="0.3">
      <c r="A14" t="s">
        <v>86</v>
      </c>
      <c r="B14" s="1">
        <v>43452</v>
      </c>
      <c r="C14" t="s">
        <v>87</v>
      </c>
      <c r="D14">
        <v>272868</v>
      </c>
      <c r="E14" t="s">
        <v>59</v>
      </c>
      <c r="H14" s="1">
        <v>43830</v>
      </c>
      <c r="I14">
        <v>50000</v>
      </c>
      <c r="J14">
        <v>37000</v>
      </c>
      <c r="K14">
        <v>37000</v>
      </c>
      <c r="P14" t="s">
        <v>20</v>
      </c>
      <c r="Q14" t="s">
        <v>21</v>
      </c>
    </row>
    <row r="15" spans="1:17" x14ac:dyDescent="0.3">
      <c r="A15" t="s">
        <v>88</v>
      </c>
      <c r="B15" s="1">
        <v>43469</v>
      </c>
      <c r="C15" t="s">
        <v>89</v>
      </c>
      <c r="D15">
        <v>278491</v>
      </c>
      <c r="E15" t="s">
        <v>90</v>
      </c>
      <c r="H15" s="1">
        <v>43830</v>
      </c>
      <c r="I15">
        <v>50000</v>
      </c>
      <c r="J15">
        <v>37000</v>
      </c>
      <c r="K15">
        <v>37000</v>
      </c>
      <c r="P15" t="s">
        <v>20</v>
      </c>
      <c r="Q15" t="s">
        <v>21</v>
      </c>
    </row>
    <row r="16" spans="1:17" x14ac:dyDescent="0.3">
      <c r="A16" t="s">
        <v>91</v>
      </c>
      <c r="B16" s="1">
        <v>43469</v>
      </c>
      <c r="C16" t="s">
        <v>92</v>
      </c>
      <c r="D16">
        <v>28771168</v>
      </c>
      <c r="E16" t="s">
        <v>93</v>
      </c>
      <c r="H16" s="1">
        <v>43830</v>
      </c>
      <c r="I16">
        <v>50000</v>
      </c>
      <c r="J16">
        <v>37000</v>
      </c>
      <c r="K16">
        <v>37000</v>
      </c>
      <c r="P16" t="s">
        <v>20</v>
      </c>
      <c r="Q16" t="s">
        <v>21</v>
      </c>
    </row>
    <row r="17" spans="1:17" x14ac:dyDescent="0.3">
      <c r="A17" t="s">
        <v>94</v>
      </c>
      <c r="B17" s="1">
        <v>43472</v>
      </c>
      <c r="C17" t="s">
        <v>95</v>
      </c>
      <c r="D17">
        <v>45981116</v>
      </c>
      <c r="E17" t="s">
        <v>96</v>
      </c>
      <c r="H17" s="1">
        <v>43768</v>
      </c>
      <c r="I17">
        <v>48850</v>
      </c>
      <c r="J17">
        <v>37000</v>
      </c>
      <c r="K17">
        <v>37000</v>
      </c>
      <c r="P17" t="s">
        <v>20</v>
      </c>
      <c r="Q17" t="s">
        <v>21</v>
      </c>
    </row>
    <row r="18" spans="1:17" x14ac:dyDescent="0.3">
      <c r="A18" t="s">
        <v>97</v>
      </c>
      <c r="B18" s="1">
        <v>43453</v>
      </c>
      <c r="C18" t="s">
        <v>98</v>
      </c>
      <c r="D18">
        <v>27467988</v>
      </c>
      <c r="E18" t="s">
        <v>99</v>
      </c>
      <c r="H18" s="1">
        <v>43830</v>
      </c>
      <c r="I18">
        <v>50000</v>
      </c>
      <c r="J18">
        <v>36000</v>
      </c>
      <c r="K18">
        <v>36000</v>
      </c>
      <c r="P18" t="s">
        <v>20</v>
      </c>
      <c r="Q18" t="s">
        <v>21</v>
      </c>
    </row>
    <row r="19" spans="1:17" x14ac:dyDescent="0.3">
      <c r="A19" t="s">
        <v>100</v>
      </c>
      <c r="B19" s="1">
        <v>43472</v>
      </c>
      <c r="C19" t="s">
        <v>101</v>
      </c>
      <c r="D19">
        <v>69874999</v>
      </c>
      <c r="E19" t="s">
        <v>102</v>
      </c>
      <c r="H19" s="1">
        <v>43830</v>
      </c>
      <c r="I19">
        <v>50000</v>
      </c>
      <c r="J19">
        <v>36000</v>
      </c>
      <c r="K19">
        <v>36000</v>
      </c>
      <c r="P19" t="s">
        <v>20</v>
      </c>
      <c r="Q19" t="s">
        <v>21</v>
      </c>
    </row>
    <row r="20" spans="1:17" x14ac:dyDescent="0.3">
      <c r="A20" t="s">
        <v>103</v>
      </c>
      <c r="B20" s="1">
        <v>43469</v>
      </c>
      <c r="C20" t="s">
        <v>104</v>
      </c>
      <c r="D20">
        <v>272949</v>
      </c>
      <c r="E20" t="s">
        <v>105</v>
      </c>
      <c r="H20" s="1">
        <v>43829</v>
      </c>
      <c r="I20">
        <v>50000</v>
      </c>
      <c r="J20">
        <v>35000</v>
      </c>
      <c r="K20">
        <v>35000</v>
      </c>
      <c r="P20" t="s">
        <v>20</v>
      </c>
      <c r="Q20" t="s">
        <v>21</v>
      </c>
    </row>
    <row r="21" spans="1:17" x14ac:dyDescent="0.3">
      <c r="A21" t="s">
        <v>106</v>
      </c>
      <c r="B21" s="1">
        <v>43472</v>
      </c>
      <c r="C21" t="s">
        <v>107</v>
      </c>
      <c r="D21">
        <v>72873141</v>
      </c>
      <c r="E21" t="s">
        <v>108</v>
      </c>
      <c r="H21" s="1">
        <v>43830</v>
      </c>
      <c r="I21">
        <v>49700</v>
      </c>
      <c r="J21">
        <v>35000</v>
      </c>
      <c r="K21">
        <v>35000</v>
      </c>
      <c r="P21" t="s">
        <v>20</v>
      </c>
      <c r="Q21" t="s">
        <v>21</v>
      </c>
    </row>
    <row r="22" spans="1:17" x14ac:dyDescent="0.3">
      <c r="A22" t="s">
        <v>109</v>
      </c>
      <c r="B22" s="1">
        <v>43448</v>
      </c>
      <c r="C22" t="s">
        <v>110</v>
      </c>
      <c r="D22">
        <v>71196994</v>
      </c>
      <c r="E22" t="s">
        <v>111</v>
      </c>
      <c r="H22" s="1">
        <v>43819</v>
      </c>
      <c r="I22">
        <v>47500</v>
      </c>
      <c r="J22">
        <v>34000</v>
      </c>
      <c r="K22">
        <v>34000</v>
      </c>
      <c r="P22" t="s">
        <v>20</v>
      </c>
      <c r="Q22" t="s">
        <v>21</v>
      </c>
    </row>
    <row r="23" spans="1:17" x14ac:dyDescent="0.3">
      <c r="A23" t="s">
        <v>112</v>
      </c>
      <c r="B23" s="1">
        <v>43454</v>
      </c>
      <c r="C23" t="s">
        <v>113</v>
      </c>
      <c r="D23">
        <v>277819</v>
      </c>
      <c r="E23" t="s">
        <v>65</v>
      </c>
      <c r="H23" s="1">
        <v>43738</v>
      </c>
      <c r="I23">
        <v>50000</v>
      </c>
      <c r="J23">
        <v>34000</v>
      </c>
      <c r="K23">
        <v>34000</v>
      </c>
      <c r="P23" t="s">
        <v>20</v>
      </c>
      <c r="Q23" t="s">
        <v>21</v>
      </c>
    </row>
    <row r="24" spans="1:17" x14ac:dyDescent="0.3">
      <c r="A24" t="s">
        <v>114</v>
      </c>
      <c r="B24" s="1">
        <v>43452</v>
      </c>
      <c r="C24" t="s">
        <v>115</v>
      </c>
      <c r="D24">
        <v>275174</v>
      </c>
      <c r="E24" t="s">
        <v>30</v>
      </c>
      <c r="H24" s="1">
        <v>43830</v>
      </c>
      <c r="I24">
        <v>50000</v>
      </c>
      <c r="J24">
        <v>33000</v>
      </c>
      <c r="K24">
        <v>33000</v>
      </c>
      <c r="P24" t="s">
        <v>20</v>
      </c>
      <c r="Q24" t="s">
        <v>21</v>
      </c>
    </row>
    <row r="25" spans="1:17" x14ac:dyDescent="0.3">
      <c r="A25" t="s">
        <v>116</v>
      </c>
      <c r="B25" s="1">
        <v>43469</v>
      </c>
      <c r="C25" t="s">
        <v>117</v>
      </c>
      <c r="D25">
        <v>3866211</v>
      </c>
      <c r="E25" t="s">
        <v>118</v>
      </c>
      <c r="H25" s="1">
        <v>43830</v>
      </c>
      <c r="I25">
        <v>40600</v>
      </c>
      <c r="J25">
        <v>33000</v>
      </c>
      <c r="K25">
        <v>33000</v>
      </c>
      <c r="P25" t="s">
        <v>20</v>
      </c>
      <c r="Q25" t="s">
        <v>21</v>
      </c>
    </row>
    <row r="26" spans="1:17" x14ac:dyDescent="0.3">
      <c r="A26" t="s">
        <v>119</v>
      </c>
      <c r="B26" s="1">
        <v>43469</v>
      </c>
      <c r="C26" t="s">
        <v>120</v>
      </c>
      <c r="D26">
        <v>275191</v>
      </c>
      <c r="E26" t="s">
        <v>121</v>
      </c>
      <c r="H26" s="1">
        <v>43830</v>
      </c>
      <c r="I26">
        <v>45000</v>
      </c>
      <c r="J26">
        <v>33000</v>
      </c>
      <c r="K26">
        <v>33000</v>
      </c>
      <c r="P26" t="s">
        <v>20</v>
      </c>
      <c r="Q26" t="s">
        <v>21</v>
      </c>
    </row>
    <row r="27" spans="1:17" x14ac:dyDescent="0.3">
      <c r="A27" t="s">
        <v>122</v>
      </c>
      <c r="B27" s="1">
        <v>43472</v>
      </c>
      <c r="C27" t="s">
        <v>123</v>
      </c>
      <c r="D27">
        <v>71229337</v>
      </c>
      <c r="E27" t="s">
        <v>124</v>
      </c>
      <c r="H27" s="1">
        <v>43830</v>
      </c>
      <c r="I27">
        <v>41645.800000000003</v>
      </c>
      <c r="J27">
        <v>33000</v>
      </c>
      <c r="K27">
        <v>33000</v>
      </c>
      <c r="P27" t="s">
        <v>20</v>
      </c>
      <c r="Q27" t="s">
        <v>21</v>
      </c>
    </row>
    <row r="28" spans="1:17" x14ac:dyDescent="0.3">
      <c r="A28" t="s">
        <v>125</v>
      </c>
      <c r="B28" s="1">
        <v>43472</v>
      </c>
      <c r="C28" t="s">
        <v>126</v>
      </c>
      <c r="D28">
        <v>26640767</v>
      </c>
      <c r="E28" t="s">
        <v>85</v>
      </c>
      <c r="H28" s="1">
        <v>43830</v>
      </c>
      <c r="I28">
        <v>50000</v>
      </c>
      <c r="J28">
        <v>33000</v>
      </c>
      <c r="K28">
        <v>33000</v>
      </c>
      <c r="P28" t="s">
        <v>20</v>
      </c>
      <c r="Q28" t="s">
        <v>21</v>
      </c>
    </row>
    <row r="29" spans="1:17" x14ac:dyDescent="0.3">
      <c r="A29" t="s">
        <v>127</v>
      </c>
      <c r="B29" s="1">
        <v>43468</v>
      </c>
      <c r="C29" t="s">
        <v>128</v>
      </c>
      <c r="D29">
        <v>43518621</v>
      </c>
      <c r="E29" t="s">
        <v>129</v>
      </c>
      <c r="H29" s="1">
        <v>43822</v>
      </c>
      <c r="I29">
        <v>40000</v>
      </c>
      <c r="J29">
        <v>32000</v>
      </c>
      <c r="K29">
        <v>32000</v>
      </c>
      <c r="P29" t="s">
        <v>20</v>
      </c>
      <c r="Q29" t="s">
        <v>21</v>
      </c>
    </row>
    <row r="30" spans="1:17" x14ac:dyDescent="0.3">
      <c r="A30" t="s">
        <v>130</v>
      </c>
      <c r="B30" s="1">
        <v>43469</v>
      </c>
      <c r="C30" t="s">
        <v>131</v>
      </c>
      <c r="D30">
        <v>28831055</v>
      </c>
      <c r="E30" t="s">
        <v>132</v>
      </c>
      <c r="H30" s="1">
        <v>43830</v>
      </c>
      <c r="I30">
        <v>50000</v>
      </c>
      <c r="J30">
        <v>31000</v>
      </c>
      <c r="K30">
        <v>31000</v>
      </c>
      <c r="P30" t="s">
        <v>20</v>
      </c>
      <c r="Q30" t="s">
        <v>21</v>
      </c>
    </row>
    <row r="31" spans="1:17" x14ac:dyDescent="0.3">
      <c r="A31" t="s">
        <v>133</v>
      </c>
      <c r="B31" s="1">
        <v>43472</v>
      </c>
      <c r="C31" t="s">
        <v>134</v>
      </c>
      <c r="D31">
        <v>63223759</v>
      </c>
      <c r="E31" t="s">
        <v>135</v>
      </c>
      <c r="H31" s="1">
        <v>43830</v>
      </c>
      <c r="I31">
        <v>45500</v>
      </c>
      <c r="J31">
        <v>30000</v>
      </c>
      <c r="K31">
        <v>30000</v>
      </c>
      <c r="P31" t="s">
        <v>20</v>
      </c>
      <c r="Q31" t="s">
        <v>21</v>
      </c>
    </row>
    <row r="32" spans="1:17" x14ac:dyDescent="0.3">
      <c r="A32" t="s">
        <v>136</v>
      </c>
      <c r="B32" s="1">
        <v>43469</v>
      </c>
      <c r="C32" t="s">
        <v>137</v>
      </c>
      <c r="D32">
        <v>278114</v>
      </c>
      <c r="E32" t="s">
        <v>138</v>
      </c>
      <c r="H32" s="1">
        <v>43738</v>
      </c>
      <c r="I32">
        <v>35000</v>
      </c>
      <c r="J32">
        <v>29000</v>
      </c>
      <c r="K32">
        <v>29000</v>
      </c>
      <c r="P32" t="s">
        <v>20</v>
      </c>
      <c r="Q32" t="s">
        <v>21</v>
      </c>
    </row>
    <row r="33" spans="1:17" x14ac:dyDescent="0.3">
      <c r="A33" t="s">
        <v>139</v>
      </c>
      <c r="B33" s="1">
        <v>43469</v>
      </c>
      <c r="C33" t="s">
        <v>140</v>
      </c>
      <c r="D33">
        <v>27472809</v>
      </c>
      <c r="E33" t="s">
        <v>141</v>
      </c>
      <c r="H33" s="1">
        <v>43830</v>
      </c>
      <c r="I33">
        <v>35000</v>
      </c>
      <c r="J33">
        <v>29000</v>
      </c>
      <c r="K33">
        <v>29000</v>
      </c>
      <c r="P33" t="s">
        <v>20</v>
      </c>
      <c r="Q33" t="s">
        <v>21</v>
      </c>
    </row>
    <row r="34" spans="1:17" x14ac:dyDescent="0.3">
      <c r="A34" t="s">
        <v>142</v>
      </c>
      <c r="B34" s="1">
        <v>43469</v>
      </c>
      <c r="C34" t="s">
        <v>143</v>
      </c>
      <c r="D34">
        <v>27472809</v>
      </c>
      <c r="E34" t="s">
        <v>141</v>
      </c>
      <c r="H34" s="1">
        <v>43830</v>
      </c>
      <c r="I34">
        <v>35000</v>
      </c>
      <c r="J34">
        <v>29000</v>
      </c>
      <c r="K34">
        <v>29000</v>
      </c>
      <c r="P34" t="s">
        <v>20</v>
      </c>
      <c r="Q34" t="s">
        <v>21</v>
      </c>
    </row>
    <row r="35" spans="1:17" x14ac:dyDescent="0.3">
      <c r="A35" t="s">
        <v>144</v>
      </c>
      <c r="B35" s="1">
        <v>43467</v>
      </c>
      <c r="C35" t="s">
        <v>145</v>
      </c>
      <c r="D35">
        <v>274879</v>
      </c>
      <c r="E35" t="s">
        <v>146</v>
      </c>
      <c r="H35" s="1">
        <v>43830</v>
      </c>
      <c r="I35">
        <v>21700</v>
      </c>
      <c r="J35">
        <v>21000</v>
      </c>
      <c r="K35">
        <v>21000</v>
      </c>
      <c r="P35" t="s">
        <v>20</v>
      </c>
      <c r="Q35" t="s">
        <v>21</v>
      </c>
    </row>
    <row r="36" spans="1:17" x14ac:dyDescent="0.3">
      <c r="A36" t="s">
        <v>147</v>
      </c>
      <c r="B36" s="1">
        <v>43469</v>
      </c>
      <c r="C36" t="s">
        <v>148</v>
      </c>
      <c r="D36">
        <v>278041</v>
      </c>
      <c r="E36" t="s">
        <v>149</v>
      </c>
      <c r="H36" s="1">
        <v>43830</v>
      </c>
      <c r="I36">
        <v>20300</v>
      </c>
      <c r="J36">
        <v>20000</v>
      </c>
      <c r="K36">
        <v>20000</v>
      </c>
      <c r="P36" t="s">
        <v>20</v>
      </c>
      <c r="Q36" t="s">
        <v>21</v>
      </c>
    </row>
    <row r="37" spans="1:17" x14ac:dyDescent="0.3">
      <c r="A37" t="s">
        <v>150</v>
      </c>
      <c r="B37" s="1">
        <v>43467</v>
      </c>
      <c r="C37" t="s">
        <v>151</v>
      </c>
      <c r="D37">
        <v>24007</v>
      </c>
      <c r="E37" t="s">
        <v>152</v>
      </c>
      <c r="I37">
        <v>40000</v>
      </c>
      <c r="J37">
        <v>0</v>
      </c>
      <c r="K37">
        <v>0</v>
      </c>
      <c r="P37" t="s">
        <v>20</v>
      </c>
      <c r="Q37" t="s">
        <v>21</v>
      </c>
    </row>
    <row r="38" spans="1:17" x14ac:dyDescent="0.3">
      <c r="A38" t="s">
        <v>153</v>
      </c>
      <c r="B38" s="1">
        <v>43471</v>
      </c>
      <c r="C38" t="s">
        <v>154</v>
      </c>
      <c r="D38">
        <v>371033</v>
      </c>
      <c r="E38" t="s">
        <v>155</v>
      </c>
      <c r="I38">
        <v>50000</v>
      </c>
      <c r="J38">
        <v>0</v>
      </c>
      <c r="K38">
        <v>0</v>
      </c>
      <c r="P38" t="s">
        <v>20</v>
      </c>
      <c r="Q38" t="s">
        <v>21</v>
      </c>
    </row>
    <row r="39" spans="1:17" x14ac:dyDescent="0.3">
      <c r="I39" s="2">
        <f>SUM(I2:I38)</f>
        <v>1695705.8</v>
      </c>
      <c r="J39" s="2"/>
      <c r="K39" s="2">
        <f>SUM(K2:K38)</f>
        <v>1200000</v>
      </c>
    </row>
    <row r="42" spans="1:17" x14ac:dyDescent="0.3">
      <c r="I42">
        <f>K39/I39*100</f>
        <v>70.766992717722616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selection activeCell="I5" sqref="I5"/>
    </sheetView>
  </sheetViews>
  <sheetFormatPr defaultRowHeight="14.4" x14ac:dyDescent="0.3"/>
  <cols>
    <col min="9" max="9" width="9.88671875" bestFit="1" customWidth="1"/>
    <col min="11" max="11" width="9.88671875" bestFit="1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">
      <c r="A2" t="s">
        <v>156</v>
      </c>
      <c r="B2" s="1">
        <v>43454</v>
      </c>
      <c r="C2" t="s">
        <v>157</v>
      </c>
      <c r="D2">
        <v>70157898</v>
      </c>
      <c r="E2" t="s">
        <v>19</v>
      </c>
      <c r="H2" s="1">
        <v>43798</v>
      </c>
      <c r="I2">
        <v>199890</v>
      </c>
      <c r="J2">
        <v>199000</v>
      </c>
      <c r="K2">
        <v>199000</v>
      </c>
      <c r="P2" t="s">
        <v>20</v>
      </c>
      <c r="Q2" t="s">
        <v>21</v>
      </c>
    </row>
    <row r="3" spans="1:17" x14ac:dyDescent="0.3">
      <c r="A3" t="s">
        <v>158</v>
      </c>
      <c r="B3" s="1">
        <v>43468</v>
      </c>
      <c r="C3" t="s">
        <v>159</v>
      </c>
      <c r="D3">
        <v>64224619</v>
      </c>
      <c r="E3" t="s">
        <v>160</v>
      </c>
      <c r="H3" s="1">
        <v>43830</v>
      </c>
      <c r="I3">
        <v>175000</v>
      </c>
      <c r="J3">
        <v>175000</v>
      </c>
      <c r="K3">
        <v>175000</v>
      </c>
      <c r="P3" t="s">
        <v>20</v>
      </c>
      <c r="Q3" t="s">
        <v>21</v>
      </c>
    </row>
    <row r="4" spans="1:17" x14ac:dyDescent="0.3">
      <c r="A4" t="s">
        <v>161</v>
      </c>
      <c r="B4" s="1">
        <v>43469</v>
      </c>
      <c r="C4" t="s">
        <v>162</v>
      </c>
      <c r="D4">
        <v>69155950</v>
      </c>
      <c r="E4" t="s">
        <v>163</v>
      </c>
      <c r="H4" s="1">
        <v>43830</v>
      </c>
      <c r="I4">
        <v>67126</v>
      </c>
      <c r="J4">
        <v>66000</v>
      </c>
      <c r="K4">
        <v>66000</v>
      </c>
      <c r="P4" t="s">
        <v>20</v>
      </c>
      <c r="Q4" t="s">
        <v>21</v>
      </c>
    </row>
    <row r="5" spans="1:17" x14ac:dyDescent="0.3">
      <c r="I5" s="2">
        <f>SUM(I2:I4)</f>
        <v>442016</v>
      </c>
      <c r="J5" s="2"/>
      <c r="K5" s="2">
        <f>SUM(K2:K4)</f>
        <v>440000</v>
      </c>
    </row>
    <row r="9" spans="1:17" x14ac:dyDescent="0.3">
      <c r="I9">
        <f>K5/I5*100</f>
        <v>99.543907912835735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I13" sqref="I13"/>
    </sheetView>
  </sheetViews>
  <sheetFormatPr defaultRowHeight="14.4" x14ac:dyDescent="0.3"/>
  <cols>
    <col min="9" max="9" width="11.33203125" bestFit="1" customWidth="1"/>
    <col min="11" max="11" width="11.33203125" bestFit="1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">
      <c r="A2" t="s">
        <v>164</v>
      </c>
      <c r="B2" s="1">
        <v>43124</v>
      </c>
      <c r="C2" t="s">
        <v>165</v>
      </c>
      <c r="D2">
        <v>70157898</v>
      </c>
      <c r="E2" t="s">
        <v>19</v>
      </c>
      <c r="G2" s="1">
        <v>43676</v>
      </c>
      <c r="H2" s="1">
        <v>43646</v>
      </c>
      <c r="I2">
        <v>500000</v>
      </c>
      <c r="J2">
        <v>355000</v>
      </c>
      <c r="K2">
        <v>355000</v>
      </c>
      <c r="P2" t="s">
        <v>20</v>
      </c>
      <c r="Q2" t="s">
        <v>21</v>
      </c>
    </row>
    <row r="3" spans="1:17" x14ac:dyDescent="0.3">
      <c r="A3" t="s">
        <v>166</v>
      </c>
      <c r="B3" s="1">
        <v>43129</v>
      </c>
      <c r="C3" t="s">
        <v>167</v>
      </c>
      <c r="D3">
        <v>656119</v>
      </c>
      <c r="E3" t="s">
        <v>36</v>
      </c>
      <c r="G3" s="1">
        <v>43676</v>
      </c>
      <c r="H3" s="1">
        <v>43646</v>
      </c>
      <c r="I3">
        <v>500000</v>
      </c>
      <c r="J3">
        <v>234000</v>
      </c>
      <c r="K3">
        <v>234000</v>
      </c>
      <c r="P3" t="s">
        <v>20</v>
      </c>
      <c r="Q3" t="s">
        <v>21</v>
      </c>
    </row>
    <row r="4" spans="1:17" x14ac:dyDescent="0.3">
      <c r="A4" t="s">
        <v>168</v>
      </c>
      <c r="B4" s="1">
        <v>43126</v>
      </c>
      <c r="C4" t="s">
        <v>169</v>
      </c>
      <c r="D4">
        <v>275204</v>
      </c>
      <c r="E4" t="s">
        <v>24</v>
      </c>
      <c r="G4" s="1">
        <v>43676</v>
      </c>
      <c r="H4" s="1">
        <v>43646</v>
      </c>
      <c r="I4">
        <v>495000</v>
      </c>
      <c r="J4">
        <v>232000</v>
      </c>
      <c r="K4">
        <v>232000</v>
      </c>
      <c r="P4" t="s">
        <v>20</v>
      </c>
      <c r="Q4" t="s">
        <v>21</v>
      </c>
    </row>
    <row r="5" spans="1:17" x14ac:dyDescent="0.3">
      <c r="A5" t="s">
        <v>170</v>
      </c>
      <c r="B5" s="1">
        <v>43131</v>
      </c>
      <c r="C5" t="s">
        <v>171</v>
      </c>
      <c r="D5">
        <v>25915096</v>
      </c>
      <c r="E5" t="s">
        <v>27</v>
      </c>
      <c r="G5" s="1">
        <v>43676</v>
      </c>
      <c r="H5" s="1">
        <v>43646</v>
      </c>
      <c r="I5">
        <v>322830</v>
      </c>
      <c r="J5">
        <v>181000</v>
      </c>
      <c r="K5">
        <v>181000</v>
      </c>
      <c r="P5" t="s">
        <v>20</v>
      </c>
      <c r="Q5" t="s">
        <v>21</v>
      </c>
    </row>
    <row r="6" spans="1:17" x14ac:dyDescent="0.3">
      <c r="A6" t="s">
        <v>172</v>
      </c>
      <c r="B6" s="1">
        <v>43119</v>
      </c>
      <c r="C6" t="s">
        <v>32</v>
      </c>
      <c r="D6">
        <v>275301</v>
      </c>
      <c r="E6" t="s">
        <v>33</v>
      </c>
      <c r="G6" s="1">
        <v>43676</v>
      </c>
      <c r="H6" s="1">
        <v>43646</v>
      </c>
      <c r="I6">
        <v>267000</v>
      </c>
      <c r="J6">
        <v>147000</v>
      </c>
      <c r="K6">
        <v>147000</v>
      </c>
      <c r="P6" t="s">
        <v>20</v>
      </c>
      <c r="Q6" t="s">
        <v>21</v>
      </c>
    </row>
    <row r="7" spans="1:17" x14ac:dyDescent="0.3">
      <c r="A7" t="s">
        <v>173</v>
      </c>
      <c r="B7" s="1">
        <v>43131</v>
      </c>
      <c r="C7" t="s">
        <v>174</v>
      </c>
      <c r="D7">
        <v>47469897</v>
      </c>
      <c r="E7" t="s">
        <v>175</v>
      </c>
      <c r="G7" s="1">
        <v>43676</v>
      </c>
      <c r="H7" s="1">
        <v>43646</v>
      </c>
      <c r="I7">
        <v>290000</v>
      </c>
      <c r="J7">
        <v>144000</v>
      </c>
      <c r="K7">
        <v>144000</v>
      </c>
      <c r="P7" t="s">
        <v>20</v>
      </c>
      <c r="Q7" t="s">
        <v>21</v>
      </c>
    </row>
    <row r="8" spans="1:17" x14ac:dyDescent="0.3">
      <c r="A8" t="s">
        <v>176</v>
      </c>
      <c r="B8" s="1">
        <v>43119</v>
      </c>
      <c r="C8" t="s">
        <v>177</v>
      </c>
      <c r="D8">
        <v>275174</v>
      </c>
      <c r="E8" t="s">
        <v>30</v>
      </c>
      <c r="G8" s="1">
        <v>43676</v>
      </c>
      <c r="H8" s="1">
        <v>43646</v>
      </c>
      <c r="I8">
        <v>249480</v>
      </c>
      <c r="J8">
        <v>128000</v>
      </c>
      <c r="K8">
        <v>128000</v>
      </c>
      <c r="P8" t="s">
        <v>20</v>
      </c>
      <c r="Q8" t="s">
        <v>21</v>
      </c>
    </row>
    <row r="9" spans="1:17" x14ac:dyDescent="0.3">
      <c r="A9" t="s">
        <v>178</v>
      </c>
      <c r="B9" s="1">
        <v>43129</v>
      </c>
      <c r="C9" t="s">
        <v>179</v>
      </c>
      <c r="D9">
        <v>71169431</v>
      </c>
      <c r="E9" t="s">
        <v>39</v>
      </c>
      <c r="G9" s="1">
        <v>43676</v>
      </c>
      <c r="H9" s="1">
        <v>43646</v>
      </c>
      <c r="I9">
        <v>170000</v>
      </c>
      <c r="J9">
        <v>82000</v>
      </c>
      <c r="K9">
        <v>82000</v>
      </c>
      <c r="P9" t="s">
        <v>20</v>
      </c>
      <c r="Q9" t="s">
        <v>21</v>
      </c>
    </row>
    <row r="10" spans="1:17" x14ac:dyDescent="0.3">
      <c r="A10" t="s">
        <v>180</v>
      </c>
      <c r="B10" s="1">
        <v>43129</v>
      </c>
      <c r="C10" t="s">
        <v>41</v>
      </c>
      <c r="D10">
        <v>48615561</v>
      </c>
      <c r="E10" t="s">
        <v>42</v>
      </c>
      <c r="G10" s="1">
        <v>43676</v>
      </c>
      <c r="H10" s="1">
        <v>43646</v>
      </c>
      <c r="I10">
        <v>150000</v>
      </c>
      <c r="J10">
        <v>76000</v>
      </c>
      <c r="K10">
        <v>76000</v>
      </c>
      <c r="P10" t="s">
        <v>20</v>
      </c>
      <c r="Q10" t="s">
        <v>21</v>
      </c>
    </row>
    <row r="11" spans="1:17" x14ac:dyDescent="0.3">
      <c r="A11" t="s">
        <v>181</v>
      </c>
      <c r="B11" s="1">
        <v>43124</v>
      </c>
      <c r="C11" t="s">
        <v>182</v>
      </c>
      <c r="D11">
        <v>278360</v>
      </c>
      <c r="E11" t="s">
        <v>45</v>
      </c>
      <c r="G11" s="1">
        <v>43676</v>
      </c>
      <c r="H11" s="1">
        <v>43646</v>
      </c>
      <c r="I11">
        <v>114000</v>
      </c>
      <c r="J11">
        <v>57000</v>
      </c>
      <c r="K11">
        <v>57000</v>
      </c>
      <c r="P11" t="s">
        <v>20</v>
      </c>
      <c r="Q11" t="s">
        <v>21</v>
      </c>
    </row>
    <row r="12" spans="1:17" x14ac:dyDescent="0.3">
      <c r="A12" t="s">
        <v>183</v>
      </c>
      <c r="B12" s="1">
        <v>43131</v>
      </c>
      <c r="C12" t="s">
        <v>184</v>
      </c>
      <c r="D12">
        <v>47474335</v>
      </c>
      <c r="E12" t="s">
        <v>48</v>
      </c>
      <c r="G12" s="1">
        <v>43676</v>
      </c>
      <c r="H12" s="1">
        <v>43646</v>
      </c>
      <c r="I12">
        <v>111000</v>
      </c>
      <c r="J12">
        <v>57000</v>
      </c>
      <c r="K12">
        <v>57000</v>
      </c>
      <c r="P12" t="s">
        <v>20</v>
      </c>
      <c r="Q12" t="s">
        <v>21</v>
      </c>
    </row>
    <row r="13" spans="1:17" x14ac:dyDescent="0.3">
      <c r="I13" s="2">
        <f>SUM(I2:I12)</f>
        <v>3169310</v>
      </c>
      <c r="J13" s="2"/>
      <c r="K13" s="2">
        <f>SUM(K2:K12)</f>
        <v>1693000</v>
      </c>
    </row>
    <row r="16" spans="1:17" x14ac:dyDescent="0.3">
      <c r="I16">
        <f>K13/I13*100</f>
        <v>53.418567448435148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opLeftCell="A22" workbookViewId="0">
      <selection activeCell="I45" sqref="I45"/>
    </sheetView>
  </sheetViews>
  <sheetFormatPr defaultRowHeight="14.4" x14ac:dyDescent="0.3"/>
  <cols>
    <col min="9" max="9" width="11.33203125" bestFit="1" customWidth="1"/>
    <col min="11" max="11" width="11.33203125" bestFit="1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">
      <c r="A2" t="s">
        <v>185</v>
      </c>
      <c r="B2" s="1">
        <v>43125</v>
      </c>
      <c r="C2" t="s">
        <v>186</v>
      </c>
      <c r="D2">
        <v>272868</v>
      </c>
      <c r="E2" t="s">
        <v>59</v>
      </c>
      <c r="H2" s="1">
        <v>43465</v>
      </c>
      <c r="I2">
        <v>50000</v>
      </c>
      <c r="J2">
        <v>40000</v>
      </c>
      <c r="K2">
        <v>40000</v>
      </c>
      <c r="P2" t="s">
        <v>20</v>
      </c>
      <c r="Q2" t="s">
        <v>21</v>
      </c>
    </row>
    <row r="3" spans="1:17" x14ac:dyDescent="0.3">
      <c r="A3" t="s">
        <v>187</v>
      </c>
      <c r="B3" s="1">
        <v>43131</v>
      </c>
      <c r="C3" t="s">
        <v>79</v>
      </c>
      <c r="D3">
        <v>656119</v>
      </c>
      <c r="E3" t="s">
        <v>36</v>
      </c>
      <c r="H3" s="1">
        <v>43465</v>
      </c>
      <c r="I3">
        <v>50000</v>
      </c>
      <c r="J3">
        <v>40000</v>
      </c>
      <c r="K3">
        <v>40000</v>
      </c>
      <c r="P3" t="s">
        <v>20</v>
      </c>
      <c r="Q3" t="s">
        <v>21</v>
      </c>
    </row>
    <row r="4" spans="1:17" x14ac:dyDescent="0.3">
      <c r="A4" t="s">
        <v>188</v>
      </c>
      <c r="B4" s="1">
        <v>43104</v>
      </c>
      <c r="C4" t="s">
        <v>53</v>
      </c>
      <c r="D4">
        <v>13584430</v>
      </c>
      <c r="E4" t="s">
        <v>54</v>
      </c>
      <c r="H4" s="1">
        <v>43465</v>
      </c>
      <c r="I4">
        <v>50000</v>
      </c>
      <c r="J4">
        <v>39000</v>
      </c>
      <c r="K4">
        <v>39000</v>
      </c>
      <c r="P4" t="s">
        <v>20</v>
      </c>
      <c r="Q4" t="s">
        <v>21</v>
      </c>
    </row>
    <row r="5" spans="1:17" x14ac:dyDescent="0.3">
      <c r="A5" t="s">
        <v>189</v>
      </c>
      <c r="B5" s="1">
        <v>43125</v>
      </c>
      <c r="C5" t="s">
        <v>190</v>
      </c>
      <c r="D5">
        <v>272868</v>
      </c>
      <c r="E5" t="s">
        <v>59</v>
      </c>
      <c r="H5" s="1">
        <v>43465</v>
      </c>
      <c r="I5">
        <v>50000</v>
      </c>
      <c r="J5">
        <v>39000</v>
      </c>
      <c r="K5">
        <v>39000</v>
      </c>
      <c r="P5" t="s">
        <v>20</v>
      </c>
      <c r="Q5" t="s">
        <v>21</v>
      </c>
    </row>
    <row r="6" spans="1:17" x14ac:dyDescent="0.3">
      <c r="A6" t="s">
        <v>191</v>
      </c>
      <c r="B6" s="1">
        <v>43125</v>
      </c>
      <c r="C6" t="s">
        <v>192</v>
      </c>
      <c r="D6">
        <v>4630858</v>
      </c>
      <c r="E6" t="s">
        <v>62</v>
      </c>
      <c r="H6" s="1">
        <v>43465</v>
      </c>
      <c r="I6">
        <v>50000</v>
      </c>
      <c r="J6">
        <v>39000</v>
      </c>
      <c r="K6">
        <v>39000</v>
      </c>
      <c r="P6" t="s">
        <v>20</v>
      </c>
      <c r="Q6" t="s">
        <v>21</v>
      </c>
    </row>
    <row r="7" spans="1:17" x14ac:dyDescent="0.3">
      <c r="A7" t="s">
        <v>193</v>
      </c>
      <c r="B7" s="1">
        <v>43129</v>
      </c>
      <c r="C7" t="s">
        <v>194</v>
      </c>
      <c r="D7">
        <v>75132699</v>
      </c>
      <c r="E7" t="s">
        <v>71</v>
      </c>
      <c r="H7" s="1">
        <v>43465</v>
      </c>
      <c r="I7">
        <v>50000</v>
      </c>
      <c r="J7">
        <v>39000</v>
      </c>
      <c r="K7">
        <v>39000</v>
      </c>
      <c r="P7" t="s">
        <v>20</v>
      </c>
      <c r="Q7" t="s">
        <v>21</v>
      </c>
    </row>
    <row r="8" spans="1:17" x14ac:dyDescent="0.3">
      <c r="A8" t="s">
        <v>195</v>
      </c>
      <c r="B8" s="1">
        <v>43129</v>
      </c>
      <c r="C8" t="s">
        <v>196</v>
      </c>
      <c r="D8">
        <v>48152951</v>
      </c>
      <c r="E8" t="s">
        <v>68</v>
      </c>
      <c r="H8" s="1">
        <v>43465</v>
      </c>
      <c r="I8">
        <v>50000</v>
      </c>
      <c r="J8">
        <v>39000</v>
      </c>
      <c r="K8">
        <v>39000</v>
      </c>
      <c r="P8" t="s">
        <v>20</v>
      </c>
      <c r="Q8" t="s">
        <v>21</v>
      </c>
    </row>
    <row r="9" spans="1:17" x14ac:dyDescent="0.3">
      <c r="A9" t="s">
        <v>197</v>
      </c>
      <c r="B9" s="1">
        <v>43130</v>
      </c>
      <c r="C9" t="s">
        <v>198</v>
      </c>
      <c r="D9">
        <v>69874999</v>
      </c>
      <c r="E9" t="s">
        <v>102</v>
      </c>
      <c r="H9" s="1">
        <v>43465</v>
      </c>
      <c r="I9">
        <v>50000</v>
      </c>
      <c r="J9">
        <v>39000</v>
      </c>
      <c r="K9">
        <v>39000</v>
      </c>
      <c r="P9" t="s">
        <v>20</v>
      </c>
      <c r="Q9" t="s">
        <v>21</v>
      </c>
    </row>
    <row r="10" spans="1:17" x14ac:dyDescent="0.3">
      <c r="A10" t="s">
        <v>199</v>
      </c>
      <c r="B10" s="1">
        <v>43117</v>
      </c>
      <c r="C10" t="s">
        <v>200</v>
      </c>
      <c r="D10">
        <v>27467988</v>
      </c>
      <c r="E10" t="s">
        <v>99</v>
      </c>
      <c r="H10" s="1">
        <v>43465</v>
      </c>
      <c r="I10">
        <v>50000</v>
      </c>
      <c r="J10">
        <v>38000</v>
      </c>
      <c r="K10">
        <v>38000</v>
      </c>
      <c r="P10" t="s">
        <v>20</v>
      </c>
      <c r="Q10" t="s">
        <v>21</v>
      </c>
    </row>
    <row r="11" spans="1:17" x14ac:dyDescent="0.3">
      <c r="A11" t="s">
        <v>201</v>
      </c>
      <c r="B11" s="1">
        <v>43117</v>
      </c>
      <c r="C11" t="s">
        <v>64</v>
      </c>
      <c r="D11">
        <v>277819</v>
      </c>
      <c r="E11" t="s">
        <v>65</v>
      </c>
      <c r="H11" s="1">
        <v>43465</v>
      </c>
      <c r="I11">
        <v>50000</v>
      </c>
      <c r="J11">
        <v>38000</v>
      </c>
      <c r="K11">
        <v>38000</v>
      </c>
      <c r="P11" t="s">
        <v>20</v>
      </c>
      <c r="Q11" t="s">
        <v>21</v>
      </c>
    </row>
    <row r="12" spans="1:17" x14ac:dyDescent="0.3">
      <c r="A12" t="s">
        <v>202</v>
      </c>
      <c r="B12" s="1">
        <v>43129</v>
      </c>
      <c r="C12" t="s">
        <v>203</v>
      </c>
      <c r="D12">
        <v>271560</v>
      </c>
      <c r="E12" t="s">
        <v>77</v>
      </c>
      <c r="H12" s="1">
        <v>43465</v>
      </c>
      <c r="I12">
        <v>50000</v>
      </c>
      <c r="J12">
        <v>38000</v>
      </c>
      <c r="K12">
        <v>38000</v>
      </c>
      <c r="P12" t="s">
        <v>20</v>
      </c>
      <c r="Q12" t="s">
        <v>21</v>
      </c>
    </row>
    <row r="13" spans="1:17" x14ac:dyDescent="0.3">
      <c r="A13" t="s">
        <v>204</v>
      </c>
      <c r="B13" s="1">
        <v>43130</v>
      </c>
      <c r="C13" t="s">
        <v>205</v>
      </c>
      <c r="D13">
        <v>71229337</v>
      </c>
      <c r="E13" t="s">
        <v>124</v>
      </c>
      <c r="H13" s="1">
        <v>43465</v>
      </c>
      <c r="I13">
        <v>49910</v>
      </c>
      <c r="J13">
        <v>38000</v>
      </c>
      <c r="K13">
        <v>38000</v>
      </c>
      <c r="P13" t="s">
        <v>20</v>
      </c>
      <c r="Q13" t="s">
        <v>21</v>
      </c>
    </row>
    <row r="14" spans="1:17" x14ac:dyDescent="0.3">
      <c r="A14" t="s">
        <v>206</v>
      </c>
      <c r="B14" s="1">
        <v>43115</v>
      </c>
      <c r="C14" t="s">
        <v>207</v>
      </c>
      <c r="D14">
        <v>278343</v>
      </c>
      <c r="E14" t="s">
        <v>74</v>
      </c>
      <c r="H14" s="1">
        <v>43465</v>
      </c>
      <c r="I14">
        <v>50000</v>
      </c>
      <c r="J14">
        <v>36000</v>
      </c>
      <c r="K14">
        <v>36000</v>
      </c>
      <c r="P14" t="s">
        <v>20</v>
      </c>
      <c r="Q14" t="s">
        <v>21</v>
      </c>
    </row>
    <row r="15" spans="1:17" x14ac:dyDescent="0.3">
      <c r="A15" t="s">
        <v>208</v>
      </c>
      <c r="B15" s="1">
        <v>43119</v>
      </c>
      <c r="C15" t="s">
        <v>209</v>
      </c>
      <c r="D15">
        <v>275174</v>
      </c>
      <c r="E15" t="s">
        <v>30</v>
      </c>
      <c r="H15" s="1">
        <v>43465</v>
      </c>
      <c r="I15">
        <v>50000</v>
      </c>
      <c r="J15">
        <v>36000</v>
      </c>
      <c r="K15">
        <v>36000</v>
      </c>
      <c r="P15" t="s">
        <v>20</v>
      </c>
      <c r="Q15" t="s">
        <v>21</v>
      </c>
    </row>
    <row r="16" spans="1:17" x14ac:dyDescent="0.3">
      <c r="A16" t="s">
        <v>210</v>
      </c>
      <c r="B16" s="1">
        <v>43126</v>
      </c>
      <c r="C16" t="s">
        <v>211</v>
      </c>
      <c r="D16">
        <v>278491</v>
      </c>
      <c r="E16" t="s">
        <v>90</v>
      </c>
      <c r="H16" s="1">
        <v>43465</v>
      </c>
      <c r="I16">
        <v>50000</v>
      </c>
      <c r="J16">
        <v>36000</v>
      </c>
      <c r="K16">
        <v>36000</v>
      </c>
      <c r="P16" t="s">
        <v>20</v>
      </c>
      <c r="Q16" t="s">
        <v>21</v>
      </c>
    </row>
    <row r="17" spans="1:17" x14ac:dyDescent="0.3">
      <c r="A17" t="s">
        <v>212</v>
      </c>
      <c r="B17" s="1">
        <v>43129</v>
      </c>
      <c r="C17" t="s">
        <v>213</v>
      </c>
      <c r="D17">
        <v>27472809</v>
      </c>
      <c r="E17" t="s">
        <v>141</v>
      </c>
      <c r="H17" s="1">
        <v>43465</v>
      </c>
      <c r="I17">
        <v>48300</v>
      </c>
      <c r="J17">
        <v>36000</v>
      </c>
      <c r="K17">
        <v>36000</v>
      </c>
      <c r="P17" t="s">
        <v>20</v>
      </c>
      <c r="Q17" t="s">
        <v>21</v>
      </c>
    </row>
    <row r="18" spans="1:17" x14ac:dyDescent="0.3">
      <c r="A18" t="s">
        <v>214</v>
      </c>
      <c r="B18" s="1">
        <v>43129</v>
      </c>
      <c r="C18" t="s">
        <v>215</v>
      </c>
      <c r="D18">
        <v>271705</v>
      </c>
      <c r="E18" t="s">
        <v>216</v>
      </c>
      <c r="H18" s="1">
        <v>43465</v>
      </c>
      <c r="I18">
        <v>50000</v>
      </c>
      <c r="J18">
        <v>36000</v>
      </c>
      <c r="K18">
        <v>36000</v>
      </c>
      <c r="P18" t="s">
        <v>20</v>
      </c>
      <c r="Q18" t="s">
        <v>21</v>
      </c>
    </row>
    <row r="19" spans="1:17" x14ac:dyDescent="0.3">
      <c r="A19" t="s">
        <v>217</v>
      </c>
      <c r="B19" s="1">
        <v>43130</v>
      </c>
      <c r="C19" t="s">
        <v>218</v>
      </c>
      <c r="D19">
        <v>277908</v>
      </c>
      <c r="E19" t="s">
        <v>219</v>
      </c>
      <c r="H19" s="1">
        <v>43465</v>
      </c>
      <c r="I19">
        <v>50000</v>
      </c>
      <c r="J19">
        <v>36000</v>
      </c>
      <c r="K19">
        <v>36000</v>
      </c>
      <c r="P19" t="s">
        <v>20</v>
      </c>
      <c r="Q19" t="s">
        <v>21</v>
      </c>
    </row>
    <row r="20" spans="1:17" x14ac:dyDescent="0.3">
      <c r="A20" t="s">
        <v>220</v>
      </c>
      <c r="B20" s="1">
        <v>43131</v>
      </c>
      <c r="C20" t="s">
        <v>221</v>
      </c>
      <c r="D20">
        <v>47469897</v>
      </c>
      <c r="E20" t="s">
        <v>175</v>
      </c>
      <c r="H20" s="1">
        <v>43465</v>
      </c>
      <c r="I20">
        <v>50000</v>
      </c>
      <c r="J20">
        <v>36000</v>
      </c>
      <c r="K20">
        <v>36000</v>
      </c>
      <c r="P20" t="s">
        <v>20</v>
      </c>
      <c r="Q20" t="s">
        <v>21</v>
      </c>
    </row>
    <row r="21" spans="1:17" x14ac:dyDescent="0.3">
      <c r="A21" t="s">
        <v>222</v>
      </c>
      <c r="B21" s="1">
        <v>43131</v>
      </c>
      <c r="C21" t="s">
        <v>223</v>
      </c>
      <c r="D21">
        <v>26640767</v>
      </c>
      <c r="E21" t="s">
        <v>85</v>
      </c>
      <c r="H21" s="1">
        <v>43465</v>
      </c>
      <c r="I21">
        <v>50000</v>
      </c>
      <c r="J21">
        <v>36000</v>
      </c>
      <c r="K21">
        <v>36000</v>
      </c>
      <c r="P21" t="s">
        <v>20</v>
      </c>
      <c r="Q21" t="s">
        <v>21</v>
      </c>
    </row>
    <row r="22" spans="1:17" x14ac:dyDescent="0.3">
      <c r="A22" t="s">
        <v>224</v>
      </c>
      <c r="B22" s="1">
        <v>43118</v>
      </c>
      <c r="C22" t="s">
        <v>225</v>
      </c>
      <c r="D22">
        <v>271811</v>
      </c>
      <c r="E22" t="s">
        <v>226</v>
      </c>
      <c r="H22" s="1">
        <v>43465</v>
      </c>
      <c r="I22">
        <v>50000</v>
      </c>
      <c r="J22">
        <v>35000</v>
      </c>
      <c r="K22">
        <v>35000</v>
      </c>
      <c r="P22" t="s">
        <v>20</v>
      </c>
      <c r="Q22" t="s">
        <v>21</v>
      </c>
    </row>
    <row r="23" spans="1:17" x14ac:dyDescent="0.3">
      <c r="A23" t="s">
        <v>227</v>
      </c>
      <c r="B23" s="1">
        <v>43129</v>
      </c>
      <c r="C23" t="s">
        <v>104</v>
      </c>
      <c r="D23">
        <v>272949</v>
      </c>
      <c r="E23" t="s">
        <v>105</v>
      </c>
      <c r="H23" s="1">
        <v>43465</v>
      </c>
      <c r="I23">
        <v>50000</v>
      </c>
      <c r="J23">
        <v>35000</v>
      </c>
      <c r="K23">
        <v>35000</v>
      </c>
      <c r="P23" t="s">
        <v>20</v>
      </c>
      <c r="Q23" t="s">
        <v>21</v>
      </c>
    </row>
    <row r="24" spans="1:17" x14ac:dyDescent="0.3">
      <c r="A24" t="s">
        <v>228</v>
      </c>
      <c r="B24" s="1">
        <v>43130</v>
      </c>
      <c r="C24" t="s">
        <v>229</v>
      </c>
      <c r="D24">
        <v>278386</v>
      </c>
      <c r="E24" t="s">
        <v>230</v>
      </c>
      <c r="H24" s="1">
        <v>43465</v>
      </c>
      <c r="I24">
        <v>50000</v>
      </c>
      <c r="J24">
        <v>35000</v>
      </c>
      <c r="K24">
        <v>35000</v>
      </c>
      <c r="P24" t="s">
        <v>20</v>
      </c>
      <c r="Q24" t="s">
        <v>21</v>
      </c>
    </row>
    <row r="25" spans="1:17" x14ac:dyDescent="0.3">
      <c r="A25" t="s">
        <v>231</v>
      </c>
      <c r="B25" s="1">
        <v>43130</v>
      </c>
      <c r="C25" t="s">
        <v>232</v>
      </c>
      <c r="D25">
        <v>26011531</v>
      </c>
      <c r="E25" t="s">
        <v>82</v>
      </c>
      <c r="H25" s="1">
        <v>43465</v>
      </c>
      <c r="I25">
        <v>50000</v>
      </c>
      <c r="J25">
        <v>35000</v>
      </c>
      <c r="K25">
        <v>35000</v>
      </c>
      <c r="P25" t="s">
        <v>20</v>
      </c>
      <c r="Q25" t="s">
        <v>21</v>
      </c>
    </row>
    <row r="26" spans="1:17" x14ac:dyDescent="0.3">
      <c r="A26" t="s">
        <v>233</v>
      </c>
      <c r="B26" s="1">
        <v>43130</v>
      </c>
      <c r="C26" t="s">
        <v>234</v>
      </c>
      <c r="D26">
        <v>72873141</v>
      </c>
      <c r="E26" t="s">
        <v>108</v>
      </c>
      <c r="H26" s="1">
        <v>43465</v>
      </c>
      <c r="I26">
        <v>49900</v>
      </c>
      <c r="J26">
        <v>35000</v>
      </c>
      <c r="K26">
        <v>35000</v>
      </c>
      <c r="P26" t="s">
        <v>20</v>
      </c>
      <c r="Q26" t="s">
        <v>21</v>
      </c>
    </row>
    <row r="27" spans="1:17" x14ac:dyDescent="0.3">
      <c r="A27" t="s">
        <v>235</v>
      </c>
      <c r="B27" s="1">
        <v>43129</v>
      </c>
      <c r="C27" t="s">
        <v>236</v>
      </c>
      <c r="D27">
        <v>28831055</v>
      </c>
      <c r="E27" t="s">
        <v>132</v>
      </c>
      <c r="H27" s="1">
        <v>43465</v>
      </c>
      <c r="I27">
        <v>49000</v>
      </c>
      <c r="J27">
        <v>34000</v>
      </c>
      <c r="K27">
        <v>34000</v>
      </c>
      <c r="P27" t="s">
        <v>20</v>
      </c>
      <c r="Q27" t="s">
        <v>21</v>
      </c>
    </row>
    <row r="28" spans="1:17" x14ac:dyDescent="0.3">
      <c r="A28" t="s">
        <v>237</v>
      </c>
      <c r="B28" s="1">
        <v>43129</v>
      </c>
      <c r="C28" t="s">
        <v>238</v>
      </c>
      <c r="D28">
        <v>27472809</v>
      </c>
      <c r="E28" t="s">
        <v>141</v>
      </c>
      <c r="H28" s="1">
        <v>43465</v>
      </c>
      <c r="I28">
        <v>45430</v>
      </c>
      <c r="J28">
        <v>34000</v>
      </c>
      <c r="K28">
        <v>34000</v>
      </c>
      <c r="P28" t="s">
        <v>20</v>
      </c>
      <c r="Q28" t="s">
        <v>21</v>
      </c>
    </row>
    <row r="29" spans="1:17" x14ac:dyDescent="0.3">
      <c r="A29" t="s">
        <v>239</v>
      </c>
      <c r="B29" s="1">
        <v>43130</v>
      </c>
      <c r="C29" t="s">
        <v>240</v>
      </c>
      <c r="D29">
        <v>27475689</v>
      </c>
      <c r="E29" t="s">
        <v>241</v>
      </c>
      <c r="H29" s="1">
        <v>43465</v>
      </c>
      <c r="I29">
        <v>48000</v>
      </c>
      <c r="J29">
        <v>34000</v>
      </c>
      <c r="K29">
        <v>34000</v>
      </c>
      <c r="P29" t="s">
        <v>20</v>
      </c>
      <c r="Q29" t="s">
        <v>21</v>
      </c>
    </row>
    <row r="30" spans="1:17" x14ac:dyDescent="0.3">
      <c r="A30" t="s">
        <v>242</v>
      </c>
      <c r="B30" s="1">
        <v>43130</v>
      </c>
      <c r="C30" t="s">
        <v>243</v>
      </c>
      <c r="D30">
        <v>3866211</v>
      </c>
      <c r="E30" t="s">
        <v>118</v>
      </c>
      <c r="H30" s="1">
        <v>43465</v>
      </c>
      <c r="I30">
        <v>43400</v>
      </c>
      <c r="J30">
        <v>33000</v>
      </c>
      <c r="K30">
        <v>33000</v>
      </c>
      <c r="P30" t="s">
        <v>20</v>
      </c>
      <c r="Q30" t="s">
        <v>21</v>
      </c>
    </row>
    <row r="31" spans="1:17" x14ac:dyDescent="0.3">
      <c r="A31" t="s">
        <v>244</v>
      </c>
      <c r="B31" s="1">
        <v>43125</v>
      </c>
      <c r="C31" t="s">
        <v>245</v>
      </c>
      <c r="D31">
        <v>274879</v>
      </c>
      <c r="E31" t="s">
        <v>146</v>
      </c>
      <c r="H31" s="1">
        <v>43465</v>
      </c>
      <c r="I31">
        <v>39900</v>
      </c>
      <c r="J31">
        <v>32000</v>
      </c>
      <c r="K31">
        <v>32000</v>
      </c>
      <c r="P31" t="s">
        <v>20</v>
      </c>
      <c r="Q31" t="s">
        <v>21</v>
      </c>
    </row>
    <row r="32" spans="1:17" x14ac:dyDescent="0.3">
      <c r="A32" t="s">
        <v>246</v>
      </c>
      <c r="B32" s="1">
        <v>43131</v>
      </c>
      <c r="C32" t="s">
        <v>154</v>
      </c>
      <c r="D32">
        <v>371033</v>
      </c>
      <c r="E32" t="s">
        <v>155</v>
      </c>
      <c r="H32" s="1">
        <v>43465</v>
      </c>
      <c r="I32">
        <v>42000</v>
      </c>
      <c r="J32">
        <v>32000</v>
      </c>
      <c r="K32">
        <v>32000</v>
      </c>
      <c r="P32" t="s">
        <v>20</v>
      </c>
      <c r="Q32" t="s">
        <v>21</v>
      </c>
    </row>
    <row r="33" spans="1:17" x14ac:dyDescent="0.3">
      <c r="A33" t="s">
        <v>247</v>
      </c>
      <c r="B33" s="1">
        <v>43125</v>
      </c>
      <c r="C33" t="s">
        <v>248</v>
      </c>
      <c r="D33">
        <v>275204</v>
      </c>
      <c r="E33" t="s">
        <v>24</v>
      </c>
      <c r="H33" s="1">
        <v>43465</v>
      </c>
      <c r="I33">
        <v>38500</v>
      </c>
      <c r="J33">
        <v>31000</v>
      </c>
      <c r="K33">
        <v>31000</v>
      </c>
      <c r="P33" t="s">
        <v>20</v>
      </c>
      <c r="Q33" t="s">
        <v>21</v>
      </c>
    </row>
    <row r="34" spans="1:17" x14ac:dyDescent="0.3">
      <c r="A34" t="s">
        <v>249</v>
      </c>
      <c r="B34" s="1">
        <v>43131</v>
      </c>
      <c r="C34" t="s">
        <v>250</v>
      </c>
      <c r="D34">
        <v>11591218</v>
      </c>
      <c r="E34" t="s">
        <v>251</v>
      </c>
      <c r="H34" s="1">
        <v>43465</v>
      </c>
      <c r="I34">
        <v>20344</v>
      </c>
      <c r="J34">
        <v>20000</v>
      </c>
      <c r="K34">
        <v>20000</v>
      </c>
      <c r="P34" t="s">
        <v>20</v>
      </c>
      <c r="Q34" t="s">
        <v>21</v>
      </c>
    </row>
    <row r="35" spans="1:17" x14ac:dyDescent="0.3">
      <c r="A35" t="s">
        <v>252</v>
      </c>
      <c r="B35" s="1">
        <v>43116</v>
      </c>
      <c r="C35" t="s">
        <v>253</v>
      </c>
      <c r="D35">
        <v>275387</v>
      </c>
      <c r="E35" t="s">
        <v>254</v>
      </c>
      <c r="H35" s="1">
        <v>43465</v>
      </c>
      <c r="I35">
        <v>40000</v>
      </c>
      <c r="J35">
        <v>0</v>
      </c>
      <c r="K35">
        <v>0</v>
      </c>
      <c r="P35" t="s">
        <v>20</v>
      </c>
      <c r="Q35" t="s">
        <v>21</v>
      </c>
    </row>
    <row r="36" spans="1:17" x14ac:dyDescent="0.3">
      <c r="A36" t="s">
        <v>255</v>
      </c>
      <c r="B36" s="1">
        <v>43117</v>
      </c>
      <c r="C36" t="s">
        <v>113</v>
      </c>
      <c r="D36">
        <v>277819</v>
      </c>
      <c r="E36" t="s">
        <v>65</v>
      </c>
      <c r="H36" s="1">
        <v>43360</v>
      </c>
      <c r="I36">
        <v>50000</v>
      </c>
      <c r="J36">
        <v>0</v>
      </c>
      <c r="K36">
        <v>0</v>
      </c>
      <c r="P36" t="s">
        <v>20</v>
      </c>
      <c r="Q36" t="s">
        <v>21</v>
      </c>
    </row>
    <row r="37" spans="1:17" x14ac:dyDescent="0.3">
      <c r="A37" t="s">
        <v>256</v>
      </c>
      <c r="B37" s="1">
        <v>43125</v>
      </c>
      <c r="C37" t="s">
        <v>257</v>
      </c>
      <c r="D37">
        <v>71196994</v>
      </c>
      <c r="E37" t="s">
        <v>111</v>
      </c>
      <c r="H37" s="1">
        <v>43465</v>
      </c>
      <c r="I37">
        <v>23240</v>
      </c>
      <c r="J37">
        <v>0</v>
      </c>
      <c r="K37">
        <v>0</v>
      </c>
      <c r="P37" t="s">
        <v>20</v>
      </c>
      <c r="Q37" t="s">
        <v>21</v>
      </c>
    </row>
    <row r="38" spans="1:17" x14ac:dyDescent="0.3">
      <c r="A38" t="s">
        <v>258</v>
      </c>
      <c r="B38" s="1">
        <v>43129</v>
      </c>
      <c r="C38" t="s">
        <v>259</v>
      </c>
      <c r="D38">
        <v>10519688</v>
      </c>
      <c r="E38" t="s">
        <v>260</v>
      </c>
      <c r="H38" s="1">
        <v>43312</v>
      </c>
      <c r="I38">
        <v>50000</v>
      </c>
      <c r="J38">
        <v>0</v>
      </c>
      <c r="K38">
        <v>0</v>
      </c>
      <c r="P38" t="s">
        <v>20</v>
      </c>
      <c r="Q38" t="s">
        <v>21</v>
      </c>
    </row>
    <row r="39" spans="1:17" x14ac:dyDescent="0.3">
      <c r="A39" t="s">
        <v>261</v>
      </c>
      <c r="B39" s="1">
        <v>43130</v>
      </c>
      <c r="C39" t="s">
        <v>262</v>
      </c>
      <c r="D39">
        <v>275191</v>
      </c>
      <c r="E39" t="s">
        <v>121</v>
      </c>
      <c r="H39" s="1">
        <v>43465</v>
      </c>
      <c r="I39">
        <v>35000</v>
      </c>
      <c r="J39">
        <v>0</v>
      </c>
      <c r="K39">
        <v>0</v>
      </c>
      <c r="P39" t="s">
        <v>20</v>
      </c>
      <c r="Q39" t="s">
        <v>21</v>
      </c>
    </row>
    <row r="40" spans="1:17" x14ac:dyDescent="0.3">
      <c r="A40" t="s">
        <v>263</v>
      </c>
      <c r="B40" s="1">
        <v>43130</v>
      </c>
      <c r="C40" t="s">
        <v>128</v>
      </c>
      <c r="D40">
        <v>43518621</v>
      </c>
      <c r="E40" t="s">
        <v>129</v>
      </c>
      <c r="H40" s="1">
        <v>43465</v>
      </c>
      <c r="I40">
        <v>31000</v>
      </c>
      <c r="J40">
        <v>0</v>
      </c>
      <c r="K40">
        <v>0</v>
      </c>
      <c r="P40" t="s">
        <v>20</v>
      </c>
      <c r="Q40" t="s">
        <v>21</v>
      </c>
    </row>
    <row r="41" spans="1:17" x14ac:dyDescent="0.3">
      <c r="A41" t="s">
        <v>264</v>
      </c>
      <c r="B41" s="1">
        <v>43130</v>
      </c>
      <c r="C41" t="s">
        <v>265</v>
      </c>
      <c r="D41">
        <v>63223759</v>
      </c>
      <c r="E41" t="s">
        <v>135</v>
      </c>
      <c r="H41" s="1">
        <v>43465</v>
      </c>
      <c r="I41">
        <v>48300</v>
      </c>
      <c r="J41">
        <v>0</v>
      </c>
      <c r="K41">
        <v>0</v>
      </c>
      <c r="P41" t="s">
        <v>20</v>
      </c>
      <c r="Q41" t="s">
        <v>21</v>
      </c>
    </row>
    <row r="42" spans="1:17" x14ac:dyDescent="0.3">
      <c r="A42" t="s">
        <v>266</v>
      </c>
      <c r="B42" s="1">
        <v>43131</v>
      </c>
      <c r="C42" t="s">
        <v>267</v>
      </c>
      <c r="D42">
        <v>45981116</v>
      </c>
      <c r="E42" t="s">
        <v>96</v>
      </c>
      <c r="H42" s="1">
        <v>43434</v>
      </c>
      <c r="I42">
        <v>48850</v>
      </c>
      <c r="J42">
        <v>0</v>
      </c>
      <c r="K42">
        <v>0</v>
      </c>
      <c r="P42" t="s">
        <v>20</v>
      </c>
      <c r="Q42" t="s">
        <v>21</v>
      </c>
    </row>
    <row r="43" spans="1:17" x14ac:dyDescent="0.3">
      <c r="A43" t="s">
        <v>268</v>
      </c>
      <c r="B43" s="1">
        <v>43131</v>
      </c>
      <c r="C43" t="s">
        <v>128</v>
      </c>
      <c r="D43">
        <v>268861</v>
      </c>
      <c r="E43" t="s">
        <v>269</v>
      </c>
      <c r="H43" s="1">
        <v>43434</v>
      </c>
      <c r="I43">
        <v>35000</v>
      </c>
      <c r="J43">
        <v>0</v>
      </c>
      <c r="K43">
        <v>0</v>
      </c>
      <c r="P43" t="s">
        <v>20</v>
      </c>
      <c r="Q43" t="s">
        <v>21</v>
      </c>
    </row>
    <row r="44" spans="1:17" x14ac:dyDescent="0.3">
      <c r="A44" t="s">
        <v>270</v>
      </c>
      <c r="B44" s="1">
        <v>43131</v>
      </c>
      <c r="C44" t="s">
        <v>271</v>
      </c>
      <c r="D44">
        <v>26640767</v>
      </c>
      <c r="E44" t="s">
        <v>85</v>
      </c>
      <c r="H44" s="1">
        <v>43465</v>
      </c>
      <c r="I44">
        <v>50000</v>
      </c>
      <c r="J44">
        <v>0</v>
      </c>
      <c r="K44">
        <v>0</v>
      </c>
      <c r="P44" t="s">
        <v>20</v>
      </c>
      <c r="Q44" t="s">
        <v>21</v>
      </c>
    </row>
    <row r="45" spans="1:17" x14ac:dyDescent="0.3">
      <c r="I45" s="2">
        <f>SUM(I2:I44)</f>
        <v>1986074</v>
      </c>
      <c r="J45" s="2"/>
      <c r="K45" s="2">
        <f>SUM(K2:K44)</f>
        <v>1179000</v>
      </c>
    </row>
    <row r="47" spans="1:17" x14ac:dyDescent="0.3">
      <c r="I47">
        <f>K45/I45*100</f>
        <v>59.36334698505695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>
      <selection activeCell="I10" sqref="I10"/>
    </sheetView>
  </sheetViews>
  <sheetFormatPr defaultRowHeight="14.4" x14ac:dyDescent="0.3"/>
  <cols>
    <col min="9" max="9" width="11.33203125" bestFit="1" customWidth="1"/>
    <col min="11" max="11" width="11.33203125" bestFit="1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">
      <c r="A2" t="s">
        <v>423</v>
      </c>
      <c r="B2" s="1">
        <v>43131</v>
      </c>
      <c r="C2" t="s">
        <v>424</v>
      </c>
      <c r="D2">
        <v>2326159</v>
      </c>
      <c r="E2" t="s">
        <v>405</v>
      </c>
      <c r="I2">
        <v>300000</v>
      </c>
      <c r="J2">
        <v>247000</v>
      </c>
      <c r="K2">
        <v>247000</v>
      </c>
      <c r="P2" t="s">
        <v>20</v>
      </c>
      <c r="Q2" t="s">
        <v>21</v>
      </c>
    </row>
    <row r="3" spans="1:17" x14ac:dyDescent="0.3">
      <c r="A3" t="s">
        <v>425</v>
      </c>
      <c r="B3" s="1">
        <v>43126</v>
      </c>
      <c r="C3" t="s">
        <v>426</v>
      </c>
      <c r="D3">
        <v>70157898</v>
      </c>
      <c r="E3" t="s">
        <v>19</v>
      </c>
      <c r="H3" s="1">
        <v>43465</v>
      </c>
      <c r="I3">
        <v>300000</v>
      </c>
      <c r="J3">
        <v>241000</v>
      </c>
      <c r="K3">
        <v>241000</v>
      </c>
      <c r="P3" t="s">
        <v>20</v>
      </c>
      <c r="Q3" t="s">
        <v>21</v>
      </c>
    </row>
    <row r="4" spans="1:17" x14ac:dyDescent="0.3">
      <c r="A4" t="s">
        <v>427</v>
      </c>
      <c r="B4" s="1">
        <v>43129</v>
      </c>
      <c r="C4" t="s">
        <v>428</v>
      </c>
      <c r="D4">
        <v>27472809</v>
      </c>
      <c r="E4" t="s">
        <v>141</v>
      </c>
      <c r="H4" s="1">
        <v>43465</v>
      </c>
      <c r="I4">
        <v>291510</v>
      </c>
      <c r="J4">
        <v>227000</v>
      </c>
      <c r="K4">
        <v>227000</v>
      </c>
      <c r="P4" t="s">
        <v>20</v>
      </c>
      <c r="Q4" t="s">
        <v>21</v>
      </c>
    </row>
    <row r="5" spans="1:17" x14ac:dyDescent="0.3">
      <c r="A5" t="s">
        <v>429</v>
      </c>
      <c r="B5" s="1">
        <v>43125</v>
      </c>
      <c r="C5" t="s">
        <v>430</v>
      </c>
      <c r="D5">
        <v>70860726</v>
      </c>
      <c r="E5" t="s">
        <v>402</v>
      </c>
      <c r="H5" s="1">
        <v>43465</v>
      </c>
      <c r="I5">
        <v>297000</v>
      </c>
      <c r="J5">
        <v>225000</v>
      </c>
      <c r="K5">
        <v>225000</v>
      </c>
      <c r="P5" t="s">
        <v>20</v>
      </c>
      <c r="Q5" t="s">
        <v>21</v>
      </c>
    </row>
    <row r="6" spans="1:17" x14ac:dyDescent="0.3">
      <c r="A6" t="s">
        <v>431</v>
      </c>
      <c r="B6" s="1">
        <v>43131</v>
      </c>
      <c r="C6" t="s">
        <v>432</v>
      </c>
      <c r="D6">
        <v>25915096</v>
      </c>
      <c r="E6" t="s">
        <v>27</v>
      </c>
      <c r="H6" s="1">
        <v>43465</v>
      </c>
      <c r="I6">
        <v>293940</v>
      </c>
      <c r="J6">
        <v>224000</v>
      </c>
      <c r="K6">
        <v>224000</v>
      </c>
      <c r="P6" t="s">
        <v>20</v>
      </c>
      <c r="Q6" t="s">
        <v>21</v>
      </c>
    </row>
    <row r="7" spans="1:17" x14ac:dyDescent="0.3">
      <c r="A7" t="s">
        <v>433</v>
      </c>
      <c r="B7" s="1">
        <v>43129</v>
      </c>
      <c r="C7" t="s">
        <v>412</v>
      </c>
      <c r="D7">
        <v>15045838</v>
      </c>
      <c r="E7" t="s">
        <v>413</v>
      </c>
      <c r="H7" s="1">
        <v>43465</v>
      </c>
      <c r="I7">
        <v>300000</v>
      </c>
      <c r="J7">
        <v>220000</v>
      </c>
      <c r="K7">
        <v>220000</v>
      </c>
      <c r="P7" t="s">
        <v>20</v>
      </c>
      <c r="Q7" t="s">
        <v>21</v>
      </c>
    </row>
    <row r="8" spans="1:17" x14ac:dyDescent="0.3">
      <c r="A8" t="s">
        <v>434</v>
      </c>
      <c r="B8" s="1">
        <v>43128</v>
      </c>
      <c r="C8" t="s">
        <v>435</v>
      </c>
      <c r="D8">
        <v>72034459</v>
      </c>
      <c r="E8" t="s">
        <v>410</v>
      </c>
      <c r="H8" s="1">
        <v>43465</v>
      </c>
      <c r="I8">
        <v>268500</v>
      </c>
      <c r="J8">
        <v>216000</v>
      </c>
      <c r="K8">
        <v>216000</v>
      </c>
      <c r="P8" t="s">
        <v>20</v>
      </c>
      <c r="Q8" t="s">
        <v>21</v>
      </c>
    </row>
    <row r="9" spans="1:17" x14ac:dyDescent="0.3">
      <c r="A9" t="s">
        <v>436</v>
      </c>
      <c r="B9" s="1">
        <v>43130</v>
      </c>
      <c r="C9" t="s">
        <v>437</v>
      </c>
      <c r="D9">
        <v>71188371</v>
      </c>
      <c r="E9" t="s">
        <v>418</v>
      </c>
      <c r="H9" s="1">
        <v>43465</v>
      </c>
      <c r="I9">
        <v>300000</v>
      </c>
      <c r="J9">
        <v>0</v>
      </c>
      <c r="K9">
        <v>0</v>
      </c>
      <c r="P9" t="s">
        <v>20</v>
      </c>
      <c r="Q9" t="s">
        <v>21</v>
      </c>
    </row>
    <row r="10" spans="1:17" x14ac:dyDescent="0.3">
      <c r="I10" s="2">
        <f>SUM(I2:I9)</f>
        <v>2350950</v>
      </c>
      <c r="J10" s="2"/>
      <c r="K10" s="2">
        <f>SUM(K2:K9)</f>
        <v>1600000</v>
      </c>
    </row>
    <row r="12" spans="1:17" x14ac:dyDescent="0.3">
      <c r="I12">
        <f>K10/I10*100</f>
        <v>68.057593738701371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selection activeCell="I10" sqref="I10"/>
    </sheetView>
  </sheetViews>
  <sheetFormatPr defaultRowHeight="14.4" x14ac:dyDescent="0.3"/>
  <cols>
    <col min="9" max="9" width="9.88671875" bestFit="1" customWidth="1"/>
    <col min="11" max="11" width="9.88671875" bestFit="1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">
      <c r="A2" t="s">
        <v>272</v>
      </c>
      <c r="B2" s="1">
        <v>43125</v>
      </c>
      <c r="C2" t="s">
        <v>273</v>
      </c>
      <c r="D2">
        <v>70157898</v>
      </c>
      <c r="E2" t="s">
        <v>19</v>
      </c>
      <c r="H2" s="1">
        <v>43465</v>
      </c>
      <c r="I2">
        <v>199548</v>
      </c>
      <c r="J2">
        <v>199000</v>
      </c>
      <c r="K2">
        <v>199000</v>
      </c>
      <c r="P2" t="s">
        <v>20</v>
      </c>
      <c r="Q2" t="s">
        <v>21</v>
      </c>
    </row>
    <row r="3" spans="1:17" x14ac:dyDescent="0.3">
      <c r="A3" t="s">
        <v>274</v>
      </c>
      <c r="B3" s="1">
        <v>43131</v>
      </c>
      <c r="C3" t="s">
        <v>275</v>
      </c>
      <c r="D3">
        <v>25915096</v>
      </c>
      <c r="E3" t="s">
        <v>27</v>
      </c>
      <c r="H3" s="1">
        <v>43465</v>
      </c>
      <c r="I3">
        <v>132300</v>
      </c>
      <c r="J3">
        <v>132000</v>
      </c>
      <c r="K3">
        <v>132000</v>
      </c>
      <c r="P3" t="s">
        <v>20</v>
      </c>
      <c r="Q3" t="s">
        <v>21</v>
      </c>
    </row>
    <row r="4" spans="1:17" x14ac:dyDescent="0.3">
      <c r="A4" t="s">
        <v>276</v>
      </c>
      <c r="B4" s="1">
        <v>43125</v>
      </c>
      <c r="C4" t="s">
        <v>162</v>
      </c>
      <c r="D4">
        <v>69155950</v>
      </c>
      <c r="E4" t="s">
        <v>163</v>
      </c>
      <c r="H4" s="1">
        <v>43465</v>
      </c>
      <c r="I4">
        <v>64900</v>
      </c>
      <c r="J4">
        <v>64000</v>
      </c>
      <c r="K4">
        <v>64000</v>
      </c>
      <c r="P4" t="s">
        <v>20</v>
      </c>
      <c r="Q4" t="s">
        <v>21</v>
      </c>
    </row>
    <row r="5" spans="1:17" x14ac:dyDescent="0.3">
      <c r="A5" t="s">
        <v>277</v>
      </c>
      <c r="B5" s="1">
        <v>43123</v>
      </c>
      <c r="C5" t="s">
        <v>278</v>
      </c>
      <c r="D5">
        <v>64224619</v>
      </c>
      <c r="E5" t="s">
        <v>160</v>
      </c>
      <c r="H5" s="1">
        <v>43465</v>
      </c>
      <c r="I5">
        <v>157500</v>
      </c>
      <c r="J5">
        <v>0</v>
      </c>
      <c r="K5">
        <v>0</v>
      </c>
      <c r="P5" t="s">
        <v>20</v>
      </c>
      <c r="Q5" t="s">
        <v>21</v>
      </c>
    </row>
    <row r="6" spans="1:17" x14ac:dyDescent="0.3">
      <c r="I6" s="2">
        <f>SUM(I2:I5)</f>
        <v>554248</v>
      </c>
      <c r="J6" s="2"/>
      <c r="K6" s="2">
        <f>SUM(K2:K5)</f>
        <v>395000</v>
      </c>
    </row>
    <row r="9" spans="1:17" x14ac:dyDescent="0.3">
      <c r="I9">
        <f>K6/I6*100</f>
        <v>71.267735742844366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selection activeCell="I15" sqref="I15"/>
    </sheetView>
  </sheetViews>
  <sheetFormatPr defaultRowHeight="14.4" x14ac:dyDescent="0.3"/>
  <cols>
    <col min="9" max="9" width="11.33203125" bestFit="1" customWidth="1"/>
    <col min="11" max="11" width="11.33203125" bestFit="1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">
      <c r="A2" t="s">
        <v>279</v>
      </c>
      <c r="B2" s="1">
        <v>42851</v>
      </c>
      <c r="C2" t="s">
        <v>165</v>
      </c>
      <c r="D2">
        <v>70157898</v>
      </c>
      <c r="E2" t="s">
        <v>19</v>
      </c>
      <c r="H2" s="1">
        <v>43281</v>
      </c>
      <c r="I2">
        <v>500000</v>
      </c>
      <c r="J2">
        <v>500000</v>
      </c>
      <c r="K2">
        <v>500000</v>
      </c>
      <c r="P2" t="s">
        <v>20</v>
      </c>
      <c r="Q2" t="s">
        <v>21</v>
      </c>
    </row>
    <row r="3" spans="1:17" x14ac:dyDescent="0.3">
      <c r="A3" t="s">
        <v>280</v>
      </c>
      <c r="B3" s="1">
        <v>42852</v>
      </c>
      <c r="C3" t="s">
        <v>281</v>
      </c>
      <c r="D3">
        <v>25915096</v>
      </c>
      <c r="E3" t="s">
        <v>27</v>
      </c>
      <c r="H3" s="1">
        <v>43281</v>
      </c>
      <c r="I3">
        <v>283590</v>
      </c>
      <c r="J3">
        <v>230000</v>
      </c>
      <c r="K3">
        <v>230000</v>
      </c>
      <c r="P3" t="s">
        <v>20</v>
      </c>
      <c r="Q3" t="s">
        <v>21</v>
      </c>
    </row>
    <row r="4" spans="1:17" x14ac:dyDescent="0.3">
      <c r="A4" t="s">
        <v>282</v>
      </c>
      <c r="B4" s="1">
        <v>42849</v>
      </c>
      <c r="C4" t="s">
        <v>283</v>
      </c>
      <c r="D4">
        <v>64826368</v>
      </c>
      <c r="E4" t="s">
        <v>284</v>
      </c>
      <c r="H4" s="1">
        <v>43281</v>
      </c>
      <c r="I4">
        <v>460000</v>
      </c>
      <c r="J4">
        <v>180000</v>
      </c>
      <c r="K4">
        <v>180000</v>
      </c>
      <c r="P4" t="s">
        <v>20</v>
      </c>
      <c r="Q4" t="s">
        <v>21</v>
      </c>
    </row>
    <row r="5" spans="1:17" x14ac:dyDescent="0.3">
      <c r="A5" t="s">
        <v>285</v>
      </c>
      <c r="B5" s="1">
        <v>42851</v>
      </c>
      <c r="C5" t="s">
        <v>286</v>
      </c>
      <c r="D5">
        <v>71169431</v>
      </c>
      <c r="E5" t="s">
        <v>39</v>
      </c>
      <c r="H5" s="1">
        <v>43281</v>
      </c>
      <c r="I5">
        <v>170000</v>
      </c>
      <c r="J5">
        <v>152000</v>
      </c>
      <c r="K5">
        <v>152000</v>
      </c>
      <c r="P5" t="s">
        <v>20</v>
      </c>
      <c r="Q5" t="s">
        <v>21</v>
      </c>
    </row>
    <row r="6" spans="1:17" x14ac:dyDescent="0.3">
      <c r="A6" t="s">
        <v>287</v>
      </c>
      <c r="B6" s="1">
        <v>42850</v>
      </c>
      <c r="C6" t="s">
        <v>32</v>
      </c>
      <c r="D6">
        <v>275301</v>
      </c>
      <c r="E6" t="s">
        <v>33</v>
      </c>
      <c r="H6" s="1">
        <v>43281</v>
      </c>
      <c r="I6">
        <v>178580</v>
      </c>
      <c r="J6">
        <v>120000</v>
      </c>
      <c r="K6">
        <v>120000</v>
      </c>
      <c r="P6" t="s">
        <v>20</v>
      </c>
      <c r="Q6" t="s">
        <v>21</v>
      </c>
    </row>
    <row r="7" spans="1:17" x14ac:dyDescent="0.3">
      <c r="A7" t="s">
        <v>288</v>
      </c>
      <c r="B7" s="1">
        <v>42852</v>
      </c>
      <c r="C7" t="s">
        <v>289</v>
      </c>
      <c r="D7">
        <v>47469897</v>
      </c>
      <c r="E7" t="s">
        <v>175</v>
      </c>
      <c r="H7" s="1">
        <v>43281</v>
      </c>
      <c r="I7">
        <v>324000</v>
      </c>
      <c r="J7">
        <v>116000</v>
      </c>
      <c r="K7">
        <v>116000</v>
      </c>
      <c r="P7" t="s">
        <v>20</v>
      </c>
      <c r="Q7" t="s">
        <v>21</v>
      </c>
    </row>
    <row r="8" spans="1:17" x14ac:dyDescent="0.3">
      <c r="A8" t="s">
        <v>290</v>
      </c>
      <c r="B8" s="1">
        <v>42845</v>
      </c>
      <c r="C8" t="s">
        <v>291</v>
      </c>
      <c r="D8">
        <v>275174</v>
      </c>
      <c r="E8" t="s">
        <v>30</v>
      </c>
      <c r="H8" s="1">
        <v>43281</v>
      </c>
      <c r="I8">
        <v>277200</v>
      </c>
      <c r="J8">
        <v>73000</v>
      </c>
      <c r="K8">
        <v>73000</v>
      </c>
      <c r="P8" t="s">
        <v>20</v>
      </c>
      <c r="Q8" t="s">
        <v>21</v>
      </c>
    </row>
    <row r="9" spans="1:17" x14ac:dyDescent="0.3">
      <c r="A9" t="s">
        <v>292</v>
      </c>
      <c r="B9" s="1">
        <v>42852</v>
      </c>
      <c r="C9" t="s">
        <v>293</v>
      </c>
      <c r="D9">
        <v>656119</v>
      </c>
      <c r="E9" t="s">
        <v>36</v>
      </c>
      <c r="H9" s="1">
        <v>43281</v>
      </c>
      <c r="I9">
        <v>82000</v>
      </c>
      <c r="J9">
        <v>52000</v>
      </c>
      <c r="K9">
        <v>52000</v>
      </c>
      <c r="P9" t="s">
        <v>20</v>
      </c>
      <c r="Q9" t="s">
        <v>21</v>
      </c>
    </row>
    <row r="10" spans="1:17" x14ac:dyDescent="0.3">
      <c r="A10" t="s">
        <v>294</v>
      </c>
      <c r="B10" s="1">
        <v>42853</v>
      </c>
      <c r="C10" t="s">
        <v>295</v>
      </c>
      <c r="D10">
        <v>278360</v>
      </c>
      <c r="E10" t="s">
        <v>45</v>
      </c>
      <c r="H10" s="1">
        <v>43281</v>
      </c>
      <c r="I10">
        <v>50700</v>
      </c>
      <c r="J10">
        <v>29000</v>
      </c>
      <c r="K10">
        <v>29000</v>
      </c>
      <c r="P10" t="s">
        <v>20</v>
      </c>
      <c r="Q10" t="s">
        <v>21</v>
      </c>
    </row>
    <row r="11" spans="1:17" x14ac:dyDescent="0.3">
      <c r="A11" t="s">
        <v>296</v>
      </c>
      <c r="B11" s="1">
        <v>42845</v>
      </c>
      <c r="C11" t="s">
        <v>184</v>
      </c>
      <c r="D11">
        <v>47474335</v>
      </c>
      <c r="E11" t="s">
        <v>48</v>
      </c>
      <c r="H11" s="1">
        <v>43281</v>
      </c>
      <c r="I11">
        <v>101000</v>
      </c>
      <c r="J11">
        <v>26000</v>
      </c>
      <c r="K11">
        <v>26000</v>
      </c>
      <c r="P11" t="s">
        <v>20</v>
      </c>
      <c r="Q11" t="s">
        <v>21</v>
      </c>
    </row>
    <row r="12" spans="1:17" x14ac:dyDescent="0.3">
      <c r="A12" t="s">
        <v>297</v>
      </c>
      <c r="B12" s="1">
        <v>42851</v>
      </c>
      <c r="C12" t="s">
        <v>41</v>
      </c>
      <c r="D12">
        <v>48615561</v>
      </c>
      <c r="E12" t="s">
        <v>42</v>
      </c>
      <c r="H12" s="1">
        <v>43281</v>
      </c>
      <c r="I12">
        <v>60000</v>
      </c>
      <c r="J12">
        <v>22000</v>
      </c>
      <c r="K12">
        <v>22000</v>
      </c>
      <c r="P12" t="s">
        <v>20</v>
      </c>
      <c r="Q12" t="s">
        <v>21</v>
      </c>
    </row>
    <row r="13" spans="1:17" x14ac:dyDescent="0.3">
      <c r="A13" t="s">
        <v>298</v>
      </c>
      <c r="B13" s="1">
        <v>42850</v>
      </c>
      <c r="C13" t="s">
        <v>299</v>
      </c>
      <c r="D13">
        <v>60153148</v>
      </c>
      <c r="E13" t="s">
        <v>300</v>
      </c>
      <c r="I13">
        <v>44100</v>
      </c>
      <c r="J13">
        <v>0</v>
      </c>
      <c r="K13">
        <v>0</v>
      </c>
      <c r="P13" t="s">
        <v>20</v>
      </c>
      <c r="Q13" t="s">
        <v>21</v>
      </c>
    </row>
    <row r="14" spans="1:17" x14ac:dyDescent="0.3">
      <c r="A14" t="s">
        <v>301</v>
      </c>
      <c r="B14" s="1">
        <v>42852</v>
      </c>
      <c r="C14" t="s">
        <v>302</v>
      </c>
      <c r="D14">
        <v>70951594</v>
      </c>
      <c r="E14" t="s">
        <v>303</v>
      </c>
      <c r="I14">
        <v>60678</v>
      </c>
      <c r="J14">
        <v>0</v>
      </c>
      <c r="K14">
        <v>0</v>
      </c>
      <c r="P14" t="s">
        <v>20</v>
      </c>
      <c r="Q14" t="s">
        <v>21</v>
      </c>
    </row>
    <row r="15" spans="1:17" x14ac:dyDescent="0.3">
      <c r="I15" s="2">
        <f>SUM(I2:I14)</f>
        <v>2591848</v>
      </c>
      <c r="J15" s="2"/>
      <c r="K15" s="2">
        <f>SUM(K2:K14)</f>
        <v>1500000</v>
      </c>
    </row>
    <row r="18" spans="9:9" x14ac:dyDescent="0.3">
      <c r="I18">
        <f>K15/I15*100</f>
        <v>57.873764202221736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22" workbookViewId="0">
      <selection activeCell="I46" sqref="I46"/>
    </sheetView>
  </sheetViews>
  <sheetFormatPr defaultRowHeight="14.4" x14ac:dyDescent="0.3"/>
  <cols>
    <col min="9" max="9" width="11.33203125" bestFit="1" customWidth="1"/>
    <col min="11" max="11" width="11.33203125" bestFit="1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">
      <c r="A2" t="s">
        <v>304</v>
      </c>
      <c r="B2" s="1">
        <v>42830</v>
      </c>
      <c r="C2" t="s">
        <v>305</v>
      </c>
      <c r="D2">
        <v>13584430</v>
      </c>
      <c r="E2" t="s">
        <v>54</v>
      </c>
      <c r="I2">
        <v>50000</v>
      </c>
      <c r="J2">
        <v>41000</v>
      </c>
      <c r="K2">
        <v>41000</v>
      </c>
      <c r="P2" t="s">
        <v>20</v>
      </c>
      <c r="Q2" t="s">
        <v>21</v>
      </c>
    </row>
    <row r="3" spans="1:17" x14ac:dyDescent="0.3">
      <c r="A3" t="s">
        <v>306</v>
      </c>
      <c r="B3" s="1">
        <v>42849</v>
      </c>
      <c r="C3" t="s">
        <v>196</v>
      </c>
      <c r="D3">
        <v>48152951</v>
      </c>
      <c r="E3" t="s">
        <v>68</v>
      </c>
      <c r="I3">
        <v>50000</v>
      </c>
      <c r="J3">
        <v>41000</v>
      </c>
      <c r="K3">
        <v>41000</v>
      </c>
      <c r="P3" t="s">
        <v>20</v>
      </c>
      <c r="Q3" t="s">
        <v>21</v>
      </c>
    </row>
    <row r="4" spans="1:17" x14ac:dyDescent="0.3">
      <c r="A4" t="s">
        <v>307</v>
      </c>
      <c r="B4" s="1">
        <v>42851</v>
      </c>
      <c r="C4" t="s">
        <v>308</v>
      </c>
      <c r="D4">
        <v>271560</v>
      </c>
      <c r="E4" t="s">
        <v>77</v>
      </c>
      <c r="I4">
        <v>50000</v>
      </c>
      <c r="J4">
        <v>41000</v>
      </c>
      <c r="K4">
        <v>41000</v>
      </c>
      <c r="P4" t="s">
        <v>20</v>
      </c>
      <c r="Q4" t="s">
        <v>21</v>
      </c>
    </row>
    <row r="5" spans="1:17" x14ac:dyDescent="0.3">
      <c r="A5" t="s">
        <v>309</v>
      </c>
      <c r="B5" s="1">
        <v>42852</v>
      </c>
      <c r="C5" t="s">
        <v>194</v>
      </c>
      <c r="D5">
        <v>75132699</v>
      </c>
      <c r="E5" t="s">
        <v>71</v>
      </c>
      <c r="I5">
        <v>50000</v>
      </c>
      <c r="J5">
        <v>41000</v>
      </c>
      <c r="K5">
        <v>41000</v>
      </c>
      <c r="P5" t="s">
        <v>20</v>
      </c>
      <c r="Q5" t="s">
        <v>21</v>
      </c>
    </row>
    <row r="6" spans="1:17" x14ac:dyDescent="0.3">
      <c r="A6" t="s">
        <v>310</v>
      </c>
      <c r="B6" s="1">
        <v>42852</v>
      </c>
      <c r="C6" t="s">
        <v>311</v>
      </c>
      <c r="D6">
        <v>272868</v>
      </c>
      <c r="E6" t="s">
        <v>59</v>
      </c>
      <c r="I6">
        <v>50000</v>
      </c>
      <c r="J6">
        <v>41000</v>
      </c>
      <c r="K6">
        <v>41000</v>
      </c>
      <c r="P6" t="s">
        <v>20</v>
      </c>
      <c r="Q6" t="s">
        <v>21</v>
      </c>
    </row>
    <row r="7" spans="1:17" x14ac:dyDescent="0.3">
      <c r="A7" t="s">
        <v>312</v>
      </c>
      <c r="B7" s="1">
        <v>42853</v>
      </c>
      <c r="C7" t="s">
        <v>313</v>
      </c>
      <c r="D7">
        <v>26640767</v>
      </c>
      <c r="E7" t="s">
        <v>85</v>
      </c>
      <c r="I7">
        <v>50000</v>
      </c>
      <c r="J7">
        <v>41000</v>
      </c>
      <c r="K7">
        <v>41000</v>
      </c>
      <c r="P7" t="s">
        <v>20</v>
      </c>
      <c r="Q7" t="s">
        <v>21</v>
      </c>
    </row>
    <row r="8" spans="1:17" x14ac:dyDescent="0.3">
      <c r="A8" t="s">
        <v>314</v>
      </c>
      <c r="B8" s="1">
        <v>42851</v>
      </c>
      <c r="C8" t="s">
        <v>315</v>
      </c>
      <c r="D8">
        <v>71229337</v>
      </c>
      <c r="E8" t="s">
        <v>124</v>
      </c>
      <c r="I8">
        <v>49416</v>
      </c>
      <c r="J8">
        <v>40000</v>
      </c>
      <c r="K8">
        <v>40000</v>
      </c>
      <c r="P8" t="s">
        <v>20</v>
      </c>
      <c r="Q8" t="s">
        <v>21</v>
      </c>
    </row>
    <row r="9" spans="1:17" x14ac:dyDescent="0.3">
      <c r="A9" t="s">
        <v>316</v>
      </c>
      <c r="B9" s="1">
        <v>42852</v>
      </c>
      <c r="C9" t="s">
        <v>317</v>
      </c>
      <c r="D9">
        <v>27472809</v>
      </c>
      <c r="E9" t="s">
        <v>141</v>
      </c>
      <c r="G9" s="1">
        <v>43108</v>
      </c>
      <c r="H9" s="1">
        <v>43108</v>
      </c>
      <c r="I9">
        <v>49400</v>
      </c>
      <c r="J9">
        <v>40000</v>
      </c>
      <c r="K9">
        <v>40000</v>
      </c>
      <c r="P9" t="s">
        <v>20</v>
      </c>
      <c r="Q9" t="s">
        <v>21</v>
      </c>
    </row>
    <row r="10" spans="1:17" x14ac:dyDescent="0.3">
      <c r="A10" t="s">
        <v>318</v>
      </c>
      <c r="B10" s="1">
        <v>42852</v>
      </c>
      <c r="C10" t="s">
        <v>319</v>
      </c>
      <c r="D10">
        <v>4630858</v>
      </c>
      <c r="E10" t="s">
        <v>62</v>
      </c>
      <c r="I10">
        <v>49950</v>
      </c>
      <c r="J10">
        <v>40000</v>
      </c>
      <c r="K10">
        <v>40000</v>
      </c>
      <c r="P10" t="s">
        <v>20</v>
      </c>
      <c r="Q10" t="s">
        <v>21</v>
      </c>
    </row>
    <row r="11" spans="1:17" x14ac:dyDescent="0.3">
      <c r="A11" t="s">
        <v>320</v>
      </c>
      <c r="B11" s="1">
        <v>42849</v>
      </c>
      <c r="C11" t="s">
        <v>321</v>
      </c>
      <c r="D11">
        <v>27475689</v>
      </c>
      <c r="E11" t="s">
        <v>241</v>
      </c>
      <c r="I11">
        <v>50000</v>
      </c>
      <c r="J11">
        <v>39000</v>
      </c>
      <c r="K11">
        <v>39000</v>
      </c>
      <c r="P11" t="s">
        <v>20</v>
      </c>
      <c r="Q11" t="s">
        <v>21</v>
      </c>
    </row>
    <row r="12" spans="1:17" x14ac:dyDescent="0.3">
      <c r="A12" t="s">
        <v>322</v>
      </c>
      <c r="B12" s="1">
        <v>42850</v>
      </c>
      <c r="C12" t="s">
        <v>323</v>
      </c>
      <c r="D12">
        <v>272949</v>
      </c>
      <c r="E12" t="s">
        <v>105</v>
      </c>
      <c r="I12">
        <v>50000</v>
      </c>
      <c r="J12">
        <v>39000</v>
      </c>
      <c r="K12">
        <v>39000</v>
      </c>
      <c r="P12" t="s">
        <v>20</v>
      </c>
      <c r="Q12" t="s">
        <v>21</v>
      </c>
    </row>
    <row r="13" spans="1:17" x14ac:dyDescent="0.3">
      <c r="A13" t="s">
        <v>324</v>
      </c>
      <c r="B13" s="1">
        <v>42852</v>
      </c>
      <c r="C13" t="s">
        <v>325</v>
      </c>
      <c r="D13">
        <v>27472809</v>
      </c>
      <c r="E13" t="s">
        <v>141</v>
      </c>
      <c r="I13">
        <v>49500</v>
      </c>
      <c r="J13">
        <v>39000</v>
      </c>
      <c r="K13">
        <v>39000</v>
      </c>
      <c r="P13" t="s">
        <v>20</v>
      </c>
      <c r="Q13" t="s">
        <v>21</v>
      </c>
    </row>
    <row r="14" spans="1:17" x14ac:dyDescent="0.3">
      <c r="A14" t="s">
        <v>326</v>
      </c>
      <c r="B14" s="1">
        <v>42853</v>
      </c>
      <c r="C14" t="s">
        <v>327</v>
      </c>
      <c r="D14">
        <v>72873141</v>
      </c>
      <c r="E14" t="s">
        <v>108</v>
      </c>
      <c r="I14">
        <v>49940</v>
      </c>
      <c r="J14">
        <v>39000</v>
      </c>
      <c r="K14">
        <v>39000</v>
      </c>
      <c r="P14" t="s">
        <v>20</v>
      </c>
      <c r="Q14" t="s">
        <v>21</v>
      </c>
    </row>
    <row r="15" spans="1:17" x14ac:dyDescent="0.3">
      <c r="A15" t="s">
        <v>328</v>
      </c>
      <c r="B15" s="1">
        <v>42853</v>
      </c>
      <c r="C15" t="s">
        <v>329</v>
      </c>
      <c r="D15">
        <v>63223759</v>
      </c>
      <c r="E15" t="s">
        <v>135</v>
      </c>
      <c r="I15">
        <v>47000</v>
      </c>
      <c r="J15">
        <v>39000</v>
      </c>
      <c r="K15">
        <v>39000</v>
      </c>
      <c r="P15" t="s">
        <v>20</v>
      </c>
      <c r="Q15" t="s">
        <v>21</v>
      </c>
    </row>
    <row r="16" spans="1:17" x14ac:dyDescent="0.3">
      <c r="A16" t="s">
        <v>330</v>
      </c>
      <c r="B16" s="1">
        <v>42844</v>
      </c>
      <c r="C16" t="s">
        <v>331</v>
      </c>
      <c r="D16">
        <v>271811</v>
      </c>
      <c r="E16" t="s">
        <v>226</v>
      </c>
      <c r="I16">
        <v>50000</v>
      </c>
      <c r="J16">
        <v>38000</v>
      </c>
      <c r="K16">
        <v>38000</v>
      </c>
      <c r="P16" t="s">
        <v>20</v>
      </c>
      <c r="Q16" t="s">
        <v>21</v>
      </c>
    </row>
    <row r="17" spans="1:17" x14ac:dyDescent="0.3">
      <c r="A17" t="s">
        <v>332</v>
      </c>
      <c r="B17" s="1">
        <v>42845</v>
      </c>
      <c r="C17" t="s">
        <v>333</v>
      </c>
      <c r="D17">
        <v>274879</v>
      </c>
      <c r="E17" t="s">
        <v>146</v>
      </c>
      <c r="I17">
        <v>50000</v>
      </c>
      <c r="J17">
        <v>38000</v>
      </c>
      <c r="K17">
        <v>38000</v>
      </c>
      <c r="P17" t="s">
        <v>20</v>
      </c>
      <c r="Q17" t="s">
        <v>21</v>
      </c>
    </row>
    <row r="18" spans="1:17" x14ac:dyDescent="0.3">
      <c r="A18" t="s">
        <v>334</v>
      </c>
      <c r="B18" s="1">
        <v>42853</v>
      </c>
      <c r="C18" t="s">
        <v>335</v>
      </c>
      <c r="D18">
        <v>26011531</v>
      </c>
      <c r="E18" t="s">
        <v>82</v>
      </c>
      <c r="I18">
        <v>49500</v>
      </c>
      <c r="J18">
        <v>38000</v>
      </c>
      <c r="K18">
        <v>38000</v>
      </c>
      <c r="P18" t="s">
        <v>20</v>
      </c>
      <c r="Q18" t="s">
        <v>21</v>
      </c>
    </row>
    <row r="19" spans="1:17" x14ac:dyDescent="0.3">
      <c r="A19" t="s">
        <v>336</v>
      </c>
      <c r="B19" s="1">
        <v>42830</v>
      </c>
      <c r="C19" t="s">
        <v>337</v>
      </c>
      <c r="D19">
        <v>278343</v>
      </c>
      <c r="E19" t="s">
        <v>74</v>
      </c>
      <c r="I19">
        <v>50000</v>
      </c>
      <c r="J19">
        <v>37000</v>
      </c>
      <c r="K19">
        <v>37000</v>
      </c>
      <c r="P19" t="s">
        <v>20</v>
      </c>
      <c r="Q19" t="s">
        <v>21</v>
      </c>
    </row>
    <row r="20" spans="1:17" x14ac:dyDescent="0.3">
      <c r="A20" t="s">
        <v>338</v>
      </c>
      <c r="B20" s="1">
        <v>42846</v>
      </c>
      <c r="C20" t="s">
        <v>339</v>
      </c>
      <c r="D20">
        <v>275191</v>
      </c>
      <c r="E20" t="s">
        <v>121</v>
      </c>
      <c r="I20">
        <v>50000</v>
      </c>
      <c r="J20">
        <v>36000</v>
      </c>
      <c r="K20">
        <v>36000</v>
      </c>
      <c r="P20" t="s">
        <v>20</v>
      </c>
      <c r="Q20" t="s">
        <v>21</v>
      </c>
    </row>
    <row r="21" spans="1:17" x14ac:dyDescent="0.3">
      <c r="A21" t="s">
        <v>340</v>
      </c>
      <c r="B21" s="1">
        <v>42852</v>
      </c>
      <c r="C21" t="s">
        <v>341</v>
      </c>
      <c r="D21">
        <v>3866211</v>
      </c>
      <c r="E21" t="s">
        <v>118</v>
      </c>
      <c r="I21">
        <v>43300</v>
      </c>
      <c r="J21">
        <v>36000</v>
      </c>
      <c r="K21">
        <v>36000</v>
      </c>
      <c r="P21" t="s">
        <v>20</v>
      </c>
      <c r="Q21" t="s">
        <v>21</v>
      </c>
    </row>
    <row r="22" spans="1:17" x14ac:dyDescent="0.3">
      <c r="A22" t="s">
        <v>342</v>
      </c>
      <c r="B22" s="1">
        <v>42844</v>
      </c>
      <c r="C22" t="s">
        <v>343</v>
      </c>
      <c r="D22">
        <v>275204</v>
      </c>
      <c r="E22" t="s">
        <v>24</v>
      </c>
      <c r="I22">
        <v>49500</v>
      </c>
      <c r="J22">
        <v>35000</v>
      </c>
      <c r="K22">
        <v>35000</v>
      </c>
      <c r="P22" t="s">
        <v>20</v>
      </c>
      <c r="Q22" t="s">
        <v>21</v>
      </c>
    </row>
    <row r="23" spans="1:17" x14ac:dyDescent="0.3">
      <c r="A23" t="s">
        <v>344</v>
      </c>
      <c r="B23" s="1">
        <v>42849</v>
      </c>
      <c r="C23" t="s">
        <v>345</v>
      </c>
      <c r="D23">
        <v>277908</v>
      </c>
      <c r="E23" t="s">
        <v>219</v>
      </c>
      <c r="I23">
        <v>50000</v>
      </c>
      <c r="J23">
        <v>34000</v>
      </c>
      <c r="K23">
        <v>34000</v>
      </c>
      <c r="P23" t="s">
        <v>20</v>
      </c>
      <c r="Q23" t="s">
        <v>21</v>
      </c>
    </row>
    <row r="24" spans="1:17" x14ac:dyDescent="0.3">
      <c r="A24" t="s">
        <v>346</v>
      </c>
      <c r="B24" s="1">
        <v>42849</v>
      </c>
      <c r="C24" t="s">
        <v>347</v>
      </c>
      <c r="D24">
        <v>27467988</v>
      </c>
      <c r="E24" t="s">
        <v>99</v>
      </c>
      <c r="I24">
        <v>50000</v>
      </c>
      <c r="J24">
        <v>34000</v>
      </c>
      <c r="K24">
        <v>34000</v>
      </c>
      <c r="P24" t="s">
        <v>20</v>
      </c>
      <c r="Q24" t="s">
        <v>21</v>
      </c>
    </row>
    <row r="25" spans="1:17" x14ac:dyDescent="0.3">
      <c r="A25" t="s">
        <v>348</v>
      </c>
      <c r="B25" s="1">
        <v>42837</v>
      </c>
      <c r="C25" t="s">
        <v>349</v>
      </c>
      <c r="D25">
        <v>275387</v>
      </c>
      <c r="E25" t="s">
        <v>254</v>
      </c>
      <c r="I25">
        <v>47000</v>
      </c>
      <c r="J25">
        <v>33000</v>
      </c>
      <c r="K25">
        <v>33000</v>
      </c>
      <c r="P25" t="s">
        <v>20</v>
      </c>
      <c r="Q25" t="s">
        <v>21</v>
      </c>
    </row>
    <row r="26" spans="1:17" x14ac:dyDescent="0.3">
      <c r="A26" t="s">
        <v>350</v>
      </c>
      <c r="B26" s="1">
        <v>42845</v>
      </c>
      <c r="C26" t="s">
        <v>351</v>
      </c>
      <c r="D26">
        <v>275174</v>
      </c>
      <c r="E26" t="s">
        <v>30</v>
      </c>
      <c r="I26">
        <v>49950</v>
      </c>
      <c r="J26">
        <v>33000</v>
      </c>
      <c r="K26">
        <v>33000</v>
      </c>
      <c r="P26" t="s">
        <v>20</v>
      </c>
      <c r="Q26" t="s">
        <v>21</v>
      </c>
    </row>
    <row r="27" spans="1:17" x14ac:dyDescent="0.3">
      <c r="A27" t="s">
        <v>352</v>
      </c>
      <c r="B27" s="1">
        <v>42852</v>
      </c>
      <c r="C27" t="s">
        <v>353</v>
      </c>
      <c r="D27">
        <v>28831055</v>
      </c>
      <c r="E27" t="s">
        <v>132</v>
      </c>
      <c r="I27">
        <v>44500</v>
      </c>
      <c r="J27">
        <v>33000</v>
      </c>
      <c r="K27">
        <v>33000</v>
      </c>
      <c r="P27" t="s">
        <v>20</v>
      </c>
      <c r="Q27" t="s">
        <v>21</v>
      </c>
    </row>
    <row r="28" spans="1:17" x14ac:dyDescent="0.3">
      <c r="A28" t="s">
        <v>354</v>
      </c>
      <c r="B28" s="1">
        <v>42852</v>
      </c>
      <c r="C28" t="s">
        <v>355</v>
      </c>
      <c r="D28">
        <v>47469897</v>
      </c>
      <c r="E28" t="s">
        <v>175</v>
      </c>
      <c r="I28">
        <v>47700</v>
      </c>
      <c r="J28">
        <v>32000</v>
      </c>
      <c r="K28">
        <v>32000</v>
      </c>
      <c r="P28" t="s">
        <v>20</v>
      </c>
      <c r="Q28" t="s">
        <v>21</v>
      </c>
    </row>
    <row r="29" spans="1:17" x14ac:dyDescent="0.3">
      <c r="A29" t="s">
        <v>356</v>
      </c>
      <c r="B29" s="1">
        <v>42852</v>
      </c>
      <c r="C29" t="s">
        <v>357</v>
      </c>
      <c r="D29">
        <v>28771168</v>
      </c>
      <c r="E29" t="s">
        <v>93</v>
      </c>
      <c r="I29">
        <v>40398</v>
      </c>
      <c r="J29">
        <v>31000</v>
      </c>
      <c r="K29">
        <v>31000</v>
      </c>
      <c r="P29" t="s">
        <v>20</v>
      </c>
      <c r="Q29" t="s">
        <v>21</v>
      </c>
    </row>
    <row r="30" spans="1:17" x14ac:dyDescent="0.3">
      <c r="A30" t="s">
        <v>358</v>
      </c>
      <c r="B30" s="1">
        <v>42850</v>
      </c>
      <c r="C30" t="s">
        <v>359</v>
      </c>
      <c r="D30">
        <v>275301</v>
      </c>
      <c r="E30" t="s">
        <v>33</v>
      </c>
      <c r="I30">
        <v>40500</v>
      </c>
      <c r="J30">
        <v>29000</v>
      </c>
      <c r="K30">
        <v>29000</v>
      </c>
      <c r="P30" t="s">
        <v>20</v>
      </c>
      <c r="Q30" t="s">
        <v>21</v>
      </c>
    </row>
    <row r="31" spans="1:17" x14ac:dyDescent="0.3">
      <c r="A31" t="s">
        <v>360</v>
      </c>
      <c r="B31" s="1">
        <v>42849</v>
      </c>
      <c r="C31" t="s">
        <v>361</v>
      </c>
      <c r="D31">
        <v>25299115</v>
      </c>
      <c r="E31" t="s">
        <v>362</v>
      </c>
      <c r="I31">
        <v>45000</v>
      </c>
      <c r="J31">
        <v>28000</v>
      </c>
      <c r="K31">
        <v>28000</v>
      </c>
      <c r="P31" t="s">
        <v>20</v>
      </c>
      <c r="Q31" t="s">
        <v>21</v>
      </c>
    </row>
    <row r="32" spans="1:17" x14ac:dyDescent="0.3">
      <c r="A32" t="s">
        <v>363</v>
      </c>
      <c r="B32" s="1">
        <v>42851</v>
      </c>
      <c r="C32" t="s">
        <v>128</v>
      </c>
      <c r="D32">
        <v>43518621</v>
      </c>
      <c r="E32" t="s">
        <v>129</v>
      </c>
      <c r="I32">
        <v>45000</v>
      </c>
      <c r="J32">
        <v>28000</v>
      </c>
      <c r="K32">
        <v>28000</v>
      </c>
      <c r="P32" t="s">
        <v>20</v>
      </c>
      <c r="Q32" t="s">
        <v>21</v>
      </c>
    </row>
    <row r="33" spans="1:17" x14ac:dyDescent="0.3">
      <c r="A33" t="s">
        <v>364</v>
      </c>
      <c r="B33" s="1">
        <v>42849</v>
      </c>
      <c r="C33" t="s">
        <v>365</v>
      </c>
      <c r="D33">
        <v>656119</v>
      </c>
      <c r="E33" t="s">
        <v>36</v>
      </c>
      <c r="I33">
        <v>50000</v>
      </c>
      <c r="J33">
        <v>25000</v>
      </c>
      <c r="K33">
        <v>25000</v>
      </c>
      <c r="P33" t="s">
        <v>20</v>
      </c>
      <c r="Q33" t="s">
        <v>21</v>
      </c>
    </row>
    <row r="34" spans="1:17" x14ac:dyDescent="0.3">
      <c r="A34" t="s">
        <v>366</v>
      </c>
      <c r="B34" s="1">
        <v>42850</v>
      </c>
      <c r="C34" t="s">
        <v>367</v>
      </c>
      <c r="D34">
        <v>278114</v>
      </c>
      <c r="E34" t="s">
        <v>138</v>
      </c>
      <c r="I34">
        <v>32993</v>
      </c>
      <c r="J34">
        <v>25000</v>
      </c>
      <c r="K34">
        <v>25000</v>
      </c>
      <c r="P34" t="s">
        <v>20</v>
      </c>
      <c r="Q34" t="s">
        <v>21</v>
      </c>
    </row>
    <row r="35" spans="1:17" x14ac:dyDescent="0.3">
      <c r="A35" t="s">
        <v>368</v>
      </c>
      <c r="B35" s="1">
        <v>42850</v>
      </c>
      <c r="C35" t="s">
        <v>369</v>
      </c>
      <c r="D35">
        <v>11591218</v>
      </c>
      <c r="E35" t="s">
        <v>251</v>
      </c>
      <c r="I35">
        <v>19958</v>
      </c>
      <c r="J35">
        <v>16000</v>
      </c>
      <c r="K35">
        <v>16000</v>
      </c>
      <c r="P35" t="s">
        <v>20</v>
      </c>
      <c r="Q35" t="s">
        <v>21</v>
      </c>
    </row>
    <row r="36" spans="1:17" x14ac:dyDescent="0.3">
      <c r="A36" t="s">
        <v>370</v>
      </c>
      <c r="B36" s="1">
        <v>42829</v>
      </c>
      <c r="C36" t="s">
        <v>215</v>
      </c>
      <c r="D36">
        <v>271705</v>
      </c>
      <c r="E36" t="s">
        <v>216</v>
      </c>
      <c r="I36">
        <v>45000</v>
      </c>
      <c r="J36">
        <v>0</v>
      </c>
      <c r="K36">
        <v>0</v>
      </c>
      <c r="P36" t="s">
        <v>20</v>
      </c>
      <c r="Q36" t="s">
        <v>21</v>
      </c>
    </row>
    <row r="37" spans="1:17" x14ac:dyDescent="0.3">
      <c r="A37" t="s">
        <v>371</v>
      </c>
      <c r="B37" s="1">
        <v>42844</v>
      </c>
      <c r="C37" t="s">
        <v>372</v>
      </c>
      <c r="D37">
        <v>277819</v>
      </c>
      <c r="E37" t="s">
        <v>65</v>
      </c>
      <c r="I37">
        <v>50000</v>
      </c>
      <c r="J37">
        <v>0</v>
      </c>
      <c r="K37">
        <v>0</v>
      </c>
      <c r="P37" t="s">
        <v>20</v>
      </c>
      <c r="Q37" t="s">
        <v>21</v>
      </c>
    </row>
    <row r="38" spans="1:17" x14ac:dyDescent="0.3">
      <c r="A38" t="s">
        <v>373</v>
      </c>
      <c r="B38" s="1">
        <v>42846</v>
      </c>
      <c r="C38" t="s">
        <v>374</v>
      </c>
      <c r="D38">
        <v>278041</v>
      </c>
      <c r="E38" t="s">
        <v>149</v>
      </c>
      <c r="I38">
        <v>50000</v>
      </c>
      <c r="J38">
        <v>0</v>
      </c>
      <c r="K38">
        <v>0</v>
      </c>
      <c r="P38" t="s">
        <v>20</v>
      </c>
      <c r="Q38" t="s">
        <v>21</v>
      </c>
    </row>
    <row r="39" spans="1:17" x14ac:dyDescent="0.3">
      <c r="A39" t="s">
        <v>375</v>
      </c>
      <c r="B39" s="1">
        <v>42846</v>
      </c>
      <c r="C39" t="s">
        <v>376</v>
      </c>
      <c r="D39">
        <v>278491</v>
      </c>
      <c r="E39" t="s">
        <v>90</v>
      </c>
      <c r="I39">
        <v>50000</v>
      </c>
      <c r="J39">
        <v>0</v>
      </c>
      <c r="K39">
        <v>0</v>
      </c>
      <c r="P39" t="s">
        <v>20</v>
      </c>
      <c r="Q39" t="s">
        <v>21</v>
      </c>
    </row>
    <row r="40" spans="1:17" x14ac:dyDescent="0.3">
      <c r="A40" t="s">
        <v>377</v>
      </c>
      <c r="B40" s="1">
        <v>42850</v>
      </c>
      <c r="C40" t="s">
        <v>378</v>
      </c>
      <c r="D40">
        <v>278386</v>
      </c>
      <c r="E40" t="s">
        <v>230</v>
      </c>
      <c r="I40">
        <v>50000</v>
      </c>
      <c r="J40">
        <v>0</v>
      </c>
      <c r="K40">
        <v>0</v>
      </c>
      <c r="P40" t="s">
        <v>20</v>
      </c>
      <c r="Q40" t="s">
        <v>21</v>
      </c>
    </row>
    <row r="41" spans="1:17" x14ac:dyDescent="0.3">
      <c r="A41" t="s">
        <v>379</v>
      </c>
      <c r="B41" s="1">
        <v>42851</v>
      </c>
      <c r="C41" t="s">
        <v>380</v>
      </c>
      <c r="D41">
        <v>277720</v>
      </c>
      <c r="E41" t="s">
        <v>381</v>
      </c>
      <c r="I41">
        <v>32562</v>
      </c>
      <c r="J41">
        <v>0</v>
      </c>
      <c r="K41">
        <v>0</v>
      </c>
      <c r="P41" t="s">
        <v>20</v>
      </c>
      <c r="Q41" t="s">
        <v>21</v>
      </c>
    </row>
    <row r="42" spans="1:17" x14ac:dyDescent="0.3">
      <c r="A42" t="s">
        <v>382</v>
      </c>
      <c r="B42" s="1">
        <v>42851</v>
      </c>
      <c r="C42" t="s">
        <v>383</v>
      </c>
      <c r="D42">
        <v>269247</v>
      </c>
      <c r="E42" t="s">
        <v>384</v>
      </c>
      <c r="I42">
        <v>36800</v>
      </c>
      <c r="J42">
        <v>0</v>
      </c>
      <c r="K42">
        <v>0</v>
      </c>
      <c r="P42" t="s">
        <v>20</v>
      </c>
      <c r="Q42" t="s">
        <v>21</v>
      </c>
    </row>
    <row r="43" spans="1:17" x14ac:dyDescent="0.3">
      <c r="A43" t="s">
        <v>385</v>
      </c>
      <c r="B43" s="1">
        <v>42852</v>
      </c>
      <c r="C43" t="s">
        <v>386</v>
      </c>
      <c r="D43">
        <v>46506501</v>
      </c>
      <c r="E43" t="s">
        <v>387</v>
      </c>
      <c r="I43">
        <v>50000</v>
      </c>
      <c r="J43">
        <v>0</v>
      </c>
      <c r="K43">
        <v>0</v>
      </c>
      <c r="P43" t="s">
        <v>20</v>
      </c>
      <c r="Q43" t="s">
        <v>21</v>
      </c>
    </row>
    <row r="44" spans="1:17" x14ac:dyDescent="0.3">
      <c r="A44" t="s">
        <v>388</v>
      </c>
      <c r="B44" s="1">
        <v>42853</v>
      </c>
      <c r="C44" t="s">
        <v>389</v>
      </c>
      <c r="D44">
        <v>272868</v>
      </c>
      <c r="E44" t="s">
        <v>59</v>
      </c>
      <c r="I44">
        <v>50000</v>
      </c>
      <c r="J44">
        <v>0</v>
      </c>
      <c r="K44">
        <v>0</v>
      </c>
      <c r="P44" t="s">
        <v>20</v>
      </c>
      <c r="Q44" t="s">
        <v>21</v>
      </c>
    </row>
    <row r="45" spans="1:17" x14ac:dyDescent="0.3">
      <c r="A45" t="s">
        <v>390</v>
      </c>
      <c r="B45" s="1">
        <v>42853</v>
      </c>
      <c r="C45" t="s">
        <v>391</v>
      </c>
      <c r="D45">
        <v>26640767</v>
      </c>
      <c r="E45" t="s">
        <v>85</v>
      </c>
      <c r="I45">
        <v>50000</v>
      </c>
      <c r="J45">
        <v>0</v>
      </c>
      <c r="K45">
        <v>0</v>
      </c>
      <c r="P45" t="s">
        <v>20</v>
      </c>
      <c r="Q45" t="s">
        <v>21</v>
      </c>
    </row>
    <row r="46" spans="1:17" x14ac:dyDescent="0.3">
      <c r="I46" s="2">
        <f>SUM(I2:I45)</f>
        <v>2064867</v>
      </c>
      <c r="J46" s="2"/>
      <c r="K46" s="2">
        <f>SUM(K2:K45)</f>
        <v>1200000</v>
      </c>
    </row>
    <row r="48" spans="1:17" x14ac:dyDescent="0.3">
      <c r="I48">
        <f>K46/I46*100</f>
        <v>58.115123153210355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List1</vt:lpstr>
      <vt:lpstr>List2</vt:lpstr>
      <vt:lpstr>List3</vt:lpstr>
      <vt:lpstr>List4</vt:lpstr>
      <vt:lpstr>List5</vt:lpstr>
      <vt:lpstr>List11</vt:lpstr>
      <vt:lpstr>List6</vt:lpstr>
      <vt:lpstr>List7</vt:lpstr>
      <vt:lpstr>List8</vt:lpstr>
      <vt:lpstr>List10</vt:lpstr>
      <vt:lpstr>List9</vt:lpstr>
    </vt:vector>
  </TitlesOfParts>
  <Company>Krajský úřad Královéhradeckého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Mejstřík Miroslav Ing. Bc. DiS.</dc:creator>
  <cp:lastModifiedBy>Mejstřík Miroslav Ing. Bc. DiS.</cp:lastModifiedBy>
  <dcterms:created xsi:type="dcterms:W3CDTF">2019-12-04T13:33:05Z</dcterms:created>
  <dcterms:modified xsi:type="dcterms:W3CDTF">2019-12-05T09:53:27Z</dcterms:modified>
</cp:coreProperties>
</file>