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6.xml" ContentType="application/vnd.openxmlformats-officedocument.drawingml.chart+xml"/>
  <Override PartName="/xl/drawings/drawing2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ZÁKON 106\2017\ZVEřejnění\"/>
    </mc:Choice>
  </mc:AlternateContent>
  <bookViews>
    <workbookView xWindow="0" yWindow="0" windowWidth="23040" windowHeight="8820" tabRatio="960"/>
  </bookViews>
  <sheets>
    <sheet name="přehled (2014)" sheetId="32" r:id="rId1"/>
    <sheet name="přehled (2016)" sheetId="45" r:id="rId2"/>
    <sheet name="přehled (2015)" sheetId="25" r:id="rId3"/>
    <sheet name="2016_pr" sheetId="44" r:id="rId4"/>
    <sheet name="2015_př.4" sheetId="33" r:id="rId5"/>
    <sheet name="2013" sheetId="29" r:id="rId6"/>
    <sheet name="2012" sheetId="28" r:id="rId7"/>
    <sheet name="2011" sheetId="27" r:id="rId8"/>
    <sheet name="2010" sheetId="24" r:id="rId9"/>
    <sheet name="2009" sheetId="22" r:id="rId10"/>
    <sheet name="2008" sheetId="11" r:id="rId11"/>
    <sheet name="2007" sheetId="3" r:id="rId12"/>
    <sheet name="2006" sheetId="2" r:id="rId13"/>
    <sheet name="2005" sheetId="1" r:id="rId14"/>
    <sheet name="Mimra" sheetId="21" r:id="rId15"/>
    <sheet name="p. Mimra" sheetId="20" r:id="rId16"/>
    <sheet name="přehled" sheetId="4" r:id="rId17"/>
    <sheet name="&quot;P&quot; (2)" sheetId="8" r:id="rId18"/>
    <sheet name="&quot;P&quot;" sheetId="5" r:id="rId19"/>
    <sheet name="&quot;M&quot;" sheetId="7" r:id="rId20"/>
    <sheet name="STUDNY" sheetId="9" r:id="rId21"/>
    <sheet name="STUDNY (2)" sheetId="10" r:id="rId22"/>
    <sheet name="STUDNY (3)" sheetId="31" r:id="rId23"/>
    <sheet name="přelivy" sheetId="19" r:id="rId24"/>
    <sheet name="&quot;V&quot;" sheetId="6" r:id="rId25"/>
    <sheet name="návrh 15" sheetId="12" r:id="rId26"/>
    <sheet name="VPM 2010" sheetId="26" r:id="rId27"/>
    <sheet name="V 14" sheetId="36" r:id="rId28"/>
    <sheet name="M 14" sheetId="41" r:id="rId29"/>
    <sheet name="P 14" sheetId="43" r:id="rId30"/>
    <sheet name="jakost" sheetId="18" r:id="rId31"/>
    <sheet name="předlohy" sheetId="13" r:id="rId32"/>
    <sheet name="List1" sheetId="34" r:id="rId33"/>
  </sheets>
  <externalReferences>
    <externalReference r:id="rId34"/>
  </externalReferences>
  <definedNames>
    <definedName name="_Toc59858840" localSheetId="31">předlohy!$A$36</definedName>
  </definedNames>
  <calcPr calcId="152511"/>
</workbook>
</file>

<file path=xl/calcChain.xml><?xml version="1.0" encoding="utf-8"?>
<calcChain xmlns="http://schemas.openxmlformats.org/spreadsheetml/2006/main">
  <c r="AA158" i="45" l="1"/>
  <c r="AB158" i="45"/>
  <c r="AC158" i="45"/>
  <c r="AD158" i="45"/>
  <c r="Z158" i="45"/>
  <c r="AF158" i="45" l="1"/>
  <c r="AG158" i="45"/>
  <c r="AH158" i="45"/>
  <c r="AI158" i="45"/>
  <c r="AJ158" i="45"/>
  <c r="AK158" i="45"/>
  <c r="AL158" i="45"/>
  <c r="AM158" i="45"/>
  <c r="AN158" i="45"/>
  <c r="AO158" i="45"/>
  <c r="AP158" i="45"/>
  <c r="AQ158" i="45"/>
  <c r="AR158" i="45"/>
  <c r="AS158" i="45"/>
  <c r="AT158" i="45"/>
  <c r="AU158" i="45"/>
  <c r="AE158" i="45"/>
  <c r="W158" i="45"/>
  <c r="X158" i="45"/>
  <c r="Y158" i="45"/>
  <c r="V158" i="45"/>
  <c r="O158" i="45"/>
  <c r="P158" i="45"/>
  <c r="Q158" i="45"/>
  <c r="R158" i="45"/>
  <c r="S158" i="45"/>
  <c r="T158" i="45"/>
  <c r="N158" i="45"/>
  <c r="D158" i="45"/>
  <c r="E158" i="45"/>
  <c r="F158" i="45"/>
  <c r="G158" i="45"/>
  <c r="H158" i="45"/>
  <c r="I158" i="45"/>
  <c r="J158" i="45"/>
  <c r="K158" i="45"/>
  <c r="L158" i="45"/>
  <c r="C158" i="45"/>
  <c r="C147" i="45"/>
  <c r="D147" i="45"/>
  <c r="E147" i="45"/>
  <c r="F147" i="45"/>
  <c r="G147" i="45"/>
  <c r="H147" i="45"/>
  <c r="I147" i="45"/>
  <c r="J147" i="45"/>
  <c r="K147" i="45"/>
  <c r="L147" i="45"/>
  <c r="N147" i="45"/>
  <c r="O147" i="45"/>
  <c r="P147" i="45"/>
  <c r="Q147" i="45"/>
  <c r="R147" i="45"/>
  <c r="S147" i="45"/>
  <c r="T147" i="45"/>
  <c r="U147" i="45"/>
  <c r="V147" i="45"/>
  <c r="W147" i="45"/>
  <c r="X147" i="45"/>
  <c r="Y147" i="45"/>
  <c r="Z147" i="45"/>
  <c r="AA147" i="45"/>
  <c r="AB147" i="45"/>
  <c r="AC147" i="45"/>
  <c r="AD147" i="45"/>
  <c r="AO147" i="45"/>
  <c r="C148" i="45"/>
  <c r="D148" i="45"/>
  <c r="E148" i="45"/>
  <c r="F148" i="45"/>
  <c r="G148" i="45"/>
  <c r="H148" i="45"/>
  <c r="I148" i="45"/>
  <c r="J148" i="45"/>
  <c r="K148" i="45"/>
  <c r="L148" i="45"/>
  <c r="N148" i="45"/>
  <c r="O148" i="45"/>
  <c r="P148" i="45"/>
  <c r="Q148" i="45"/>
  <c r="R148" i="45"/>
  <c r="S148" i="45"/>
  <c r="T148" i="45"/>
  <c r="U148" i="45"/>
  <c r="V148" i="45"/>
  <c r="W148" i="45"/>
  <c r="X148" i="45"/>
  <c r="Y148" i="45"/>
  <c r="Z148" i="45"/>
  <c r="AA148" i="45"/>
  <c r="AB148" i="45"/>
  <c r="AC148" i="45"/>
  <c r="AD148" i="45"/>
  <c r="AO148" i="45"/>
  <c r="C149" i="45"/>
  <c r="D149" i="45"/>
  <c r="E149" i="45"/>
  <c r="F149" i="45"/>
  <c r="G149" i="45"/>
  <c r="H149" i="45"/>
  <c r="I149" i="45"/>
  <c r="J149" i="45"/>
  <c r="K149" i="45"/>
  <c r="L149" i="45"/>
  <c r="N149" i="45"/>
  <c r="O149" i="45"/>
  <c r="P149" i="45"/>
  <c r="Q149" i="45"/>
  <c r="R149" i="45"/>
  <c r="S149" i="45"/>
  <c r="T149" i="45"/>
  <c r="U149" i="45"/>
  <c r="V149" i="45"/>
  <c r="W149" i="45"/>
  <c r="X149" i="45"/>
  <c r="Y149" i="45"/>
  <c r="Z149" i="45"/>
  <c r="AA149" i="45"/>
  <c r="AB149" i="45"/>
  <c r="AC149" i="45"/>
  <c r="AD149" i="45"/>
  <c r="AE149" i="45"/>
  <c r="AF149" i="45"/>
  <c r="AG149" i="45"/>
  <c r="AH149" i="45"/>
  <c r="AI149" i="45"/>
  <c r="AJ149" i="45"/>
  <c r="AK149" i="45"/>
  <c r="AL149" i="45"/>
  <c r="AM149" i="45"/>
  <c r="AN149" i="45"/>
  <c r="AO149" i="45"/>
  <c r="AP149" i="45"/>
  <c r="AR149" i="45"/>
  <c r="AS149" i="45"/>
  <c r="AT149" i="45"/>
  <c r="AU149" i="45"/>
  <c r="C150" i="45"/>
  <c r="D150" i="45"/>
  <c r="E150" i="45"/>
  <c r="F150" i="45"/>
  <c r="G150" i="45"/>
  <c r="H150" i="45"/>
  <c r="I150" i="45"/>
  <c r="J150" i="45"/>
  <c r="K150" i="45"/>
  <c r="L150" i="45"/>
  <c r="N150" i="45"/>
  <c r="O150" i="45"/>
  <c r="P150" i="45"/>
  <c r="Q150" i="45"/>
  <c r="R150" i="45"/>
  <c r="S150" i="45"/>
  <c r="T150" i="45"/>
  <c r="V150" i="45"/>
  <c r="W150" i="45"/>
  <c r="X150" i="45"/>
  <c r="Y150" i="45"/>
  <c r="Z150" i="45"/>
  <c r="AA150" i="45"/>
  <c r="AB150" i="45"/>
  <c r="AC150" i="45"/>
  <c r="AD150" i="45"/>
  <c r="AE150" i="45"/>
  <c r="AF150" i="45"/>
  <c r="AG150" i="45"/>
  <c r="AH150" i="45"/>
  <c r="AI150" i="45"/>
  <c r="AJ150" i="45"/>
  <c r="AK150" i="45"/>
  <c r="AL150" i="45"/>
  <c r="AM150" i="45"/>
  <c r="AO150" i="45"/>
  <c r="AP150" i="45"/>
  <c r="AR150" i="45"/>
  <c r="AS150" i="45"/>
  <c r="AT150" i="45"/>
  <c r="AU150" i="45"/>
  <c r="C151" i="45"/>
  <c r="D151" i="45"/>
  <c r="E151" i="45"/>
  <c r="F151" i="45"/>
  <c r="G151" i="45"/>
  <c r="H151" i="45"/>
  <c r="I151" i="45"/>
  <c r="J151" i="45"/>
  <c r="K151" i="45"/>
  <c r="L151" i="45"/>
  <c r="N151" i="45"/>
  <c r="O151" i="45"/>
  <c r="P151" i="45"/>
  <c r="Q151" i="45"/>
  <c r="R151" i="45"/>
  <c r="S151" i="45"/>
  <c r="T151" i="45"/>
  <c r="V151" i="45"/>
  <c r="W151" i="45"/>
  <c r="X151" i="45"/>
  <c r="Y151" i="45"/>
  <c r="Z151" i="45"/>
  <c r="AC151" i="45"/>
  <c r="AD151" i="45"/>
  <c r="AE151" i="45"/>
  <c r="AF151" i="45"/>
  <c r="AG151" i="45"/>
  <c r="AH151" i="45"/>
  <c r="AI151" i="45"/>
  <c r="AJ151" i="45"/>
  <c r="AK151" i="45"/>
  <c r="AL151" i="45"/>
  <c r="AM151" i="45"/>
  <c r="AN151" i="45"/>
  <c r="AO151" i="45"/>
  <c r="AP151" i="45"/>
  <c r="AR151" i="45"/>
  <c r="AS151" i="45"/>
  <c r="AT151" i="45"/>
  <c r="AU151" i="45"/>
  <c r="C152" i="45"/>
  <c r="D152" i="45"/>
  <c r="E152" i="45"/>
  <c r="F152" i="45"/>
  <c r="G152" i="45"/>
  <c r="H152" i="45"/>
  <c r="I152" i="45"/>
  <c r="J152" i="45"/>
  <c r="K152" i="45"/>
  <c r="L152" i="45"/>
  <c r="N152" i="45"/>
  <c r="O152" i="45"/>
  <c r="P152" i="45"/>
  <c r="Q152" i="45"/>
  <c r="R152" i="45"/>
  <c r="S152" i="45"/>
  <c r="T152" i="45"/>
  <c r="V152" i="45"/>
  <c r="W152" i="45"/>
  <c r="X152" i="45"/>
  <c r="Y152" i="45"/>
  <c r="Z152" i="45"/>
  <c r="AA152" i="45"/>
  <c r="AB152" i="45"/>
  <c r="AC152" i="45"/>
  <c r="AD152" i="45"/>
  <c r="AE152" i="45"/>
  <c r="AF152" i="45"/>
  <c r="AG152" i="45"/>
  <c r="AH152" i="45"/>
  <c r="AI152" i="45"/>
  <c r="AJ152" i="45"/>
  <c r="AK152" i="45"/>
  <c r="AL152" i="45"/>
  <c r="AM152" i="45"/>
  <c r="AN152" i="45"/>
  <c r="AO152" i="45"/>
  <c r="AP152" i="45"/>
  <c r="AR152" i="45"/>
  <c r="AS152" i="45"/>
  <c r="AT152" i="45"/>
  <c r="AU152" i="45"/>
  <c r="C153" i="45"/>
  <c r="D153" i="45"/>
  <c r="E153" i="45"/>
  <c r="F153" i="45"/>
  <c r="G153" i="45"/>
  <c r="H153" i="45"/>
  <c r="I153" i="45"/>
  <c r="J153" i="45"/>
  <c r="K153" i="45"/>
  <c r="L153" i="45"/>
  <c r="N153" i="45"/>
  <c r="O153" i="45"/>
  <c r="P153" i="45"/>
  <c r="Q153" i="45"/>
  <c r="R153" i="45"/>
  <c r="S153" i="45"/>
  <c r="T153" i="45"/>
  <c r="V153" i="45"/>
  <c r="W153" i="45"/>
  <c r="X153" i="45"/>
  <c r="Y153" i="45"/>
  <c r="Z153" i="45"/>
  <c r="AA153" i="45"/>
  <c r="AB153" i="45"/>
  <c r="AC153" i="45"/>
  <c r="AD153" i="45"/>
  <c r="AE153" i="45"/>
  <c r="AF153" i="45"/>
  <c r="AG153" i="45"/>
  <c r="AH153" i="45"/>
  <c r="AI153" i="45"/>
  <c r="AJ153" i="45"/>
  <c r="AK153" i="45"/>
  <c r="AL153" i="45"/>
  <c r="AM153" i="45"/>
  <c r="AN153" i="45"/>
  <c r="AO153" i="45"/>
  <c r="AP153" i="45"/>
  <c r="AR153" i="45"/>
  <c r="AS153" i="45"/>
  <c r="AT153" i="45"/>
  <c r="AU153" i="45"/>
  <c r="C154" i="45"/>
  <c r="E154" i="45"/>
  <c r="F154" i="45"/>
  <c r="G154" i="45"/>
  <c r="H154" i="45"/>
  <c r="I154" i="45"/>
  <c r="J154" i="45"/>
  <c r="K154" i="45"/>
  <c r="L154" i="45"/>
  <c r="N154" i="45"/>
  <c r="O154" i="45"/>
  <c r="P154" i="45"/>
  <c r="S154" i="45"/>
  <c r="T154" i="45"/>
  <c r="V154" i="45"/>
  <c r="W154" i="45"/>
  <c r="X154" i="45"/>
  <c r="Y154" i="45"/>
  <c r="Z154" i="45"/>
  <c r="AA154" i="45"/>
  <c r="AB154" i="45"/>
  <c r="AC154" i="45"/>
  <c r="AD154" i="45"/>
  <c r="AE154" i="45"/>
  <c r="AF154" i="45"/>
  <c r="AG154" i="45"/>
  <c r="AH154" i="45"/>
  <c r="AI154" i="45"/>
  <c r="AJ154" i="45"/>
  <c r="AK154" i="45"/>
  <c r="AL154" i="45"/>
  <c r="AM154" i="45"/>
  <c r="AN154" i="45"/>
  <c r="AO154" i="45"/>
  <c r="AP154" i="45"/>
  <c r="AQ154" i="45"/>
  <c r="AR154" i="45"/>
  <c r="AS154" i="45"/>
  <c r="AT154" i="45"/>
  <c r="AU154" i="45"/>
  <c r="C155" i="45"/>
  <c r="E155" i="45"/>
  <c r="F155" i="45"/>
  <c r="G155" i="45"/>
  <c r="H155" i="45"/>
  <c r="I155" i="45"/>
  <c r="J155" i="45"/>
  <c r="K155" i="45"/>
  <c r="L155" i="45"/>
  <c r="N155" i="45"/>
  <c r="O155" i="45"/>
  <c r="P155" i="45"/>
  <c r="Q155" i="45"/>
  <c r="R155" i="45"/>
  <c r="S155" i="45"/>
  <c r="T155" i="45"/>
  <c r="V155" i="45"/>
  <c r="W155" i="45"/>
  <c r="X155" i="45"/>
  <c r="Y155" i="45"/>
  <c r="Z155" i="45"/>
  <c r="AA155" i="45"/>
  <c r="AB155" i="45"/>
  <c r="AC155" i="45"/>
  <c r="AD155" i="45"/>
  <c r="AE155" i="45"/>
  <c r="AF155" i="45"/>
  <c r="AG155" i="45"/>
  <c r="AH155" i="45"/>
  <c r="AI155" i="45"/>
  <c r="AJ155" i="45"/>
  <c r="AK155" i="45"/>
  <c r="AL155" i="45"/>
  <c r="AM155" i="45"/>
  <c r="AN155" i="45"/>
  <c r="AO155" i="45"/>
  <c r="AP155" i="45"/>
  <c r="AQ155" i="45"/>
  <c r="AR155" i="45"/>
  <c r="AS155" i="45"/>
  <c r="AT155" i="45"/>
  <c r="AU155" i="45"/>
  <c r="C156" i="45"/>
  <c r="E156" i="45"/>
  <c r="F156" i="45"/>
  <c r="G156" i="45"/>
  <c r="H156" i="45"/>
  <c r="I156" i="45"/>
  <c r="J156" i="45"/>
  <c r="K156" i="45"/>
  <c r="L156" i="45"/>
  <c r="N156" i="45"/>
  <c r="O156" i="45"/>
  <c r="P156" i="45"/>
  <c r="Q156" i="45"/>
  <c r="R156" i="45"/>
  <c r="S156" i="45"/>
  <c r="T156" i="45"/>
  <c r="V156" i="45"/>
  <c r="W156" i="45"/>
  <c r="X156" i="45"/>
  <c r="Y156" i="45"/>
  <c r="Z156" i="45"/>
  <c r="AA156" i="45"/>
  <c r="AB156" i="45"/>
  <c r="AC156" i="45"/>
  <c r="AD156" i="45"/>
  <c r="AE156" i="45"/>
  <c r="AF156" i="45"/>
  <c r="AG156" i="45"/>
  <c r="AH156" i="45"/>
  <c r="AI156" i="45"/>
  <c r="AJ156" i="45"/>
  <c r="AK156" i="45"/>
  <c r="AL156" i="45"/>
  <c r="AM156" i="45"/>
  <c r="AN156" i="45"/>
  <c r="AO156" i="45"/>
  <c r="AP156" i="45"/>
  <c r="AR156" i="45"/>
  <c r="AS156" i="45"/>
  <c r="AT156" i="45"/>
  <c r="AU156" i="45"/>
  <c r="C157" i="45"/>
  <c r="E157" i="45"/>
  <c r="F157" i="45"/>
  <c r="G157" i="45"/>
  <c r="H157" i="45"/>
  <c r="I157" i="45"/>
  <c r="J157" i="45"/>
  <c r="K157" i="45"/>
  <c r="L157" i="45"/>
  <c r="N157" i="45"/>
  <c r="O157" i="45"/>
  <c r="P157" i="45"/>
  <c r="Q157" i="45"/>
  <c r="R157" i="45"/>
  <c r="S157" i="45"/>
  <c r="T157" i="45"/>
  <c r="V157" i="45"/>
  <c r="W157" i="45"/>
  <c r="X157" i="45"/>
  <c r="Y157" i="45"/>
  <c r="Z157" i="45"/>
  <c r="AA157" i="45"/>
  <c r="AB157" i="45"/>
  <c r="AC157" i="45"/>
  <c r="AD157" i="45"/>
  <c r="AE157" i="45"/>
  <c r="AF157" i="45"/>
  <c r="AG157" i="45"/>
  <c r="AH157" i="45"/>
  <c r="AI157" i="45"/>
  <c r="AJ157" i="45"/>
  <c r="AK157" i="45"/>
  <c r="AL157" i="45"/>
  <c r="AM157" i="45"/>
  <c r="AN157" i="45"/>
  <c r="AO157" i="45"/>
  <c r="AP157" i="45"/>
  <c r="AQ157" i="45"/>
  <c r="AR157" i="45"/>
  <c r="AS157" i="45"/>
  <c r="AT157" i="45"/>
  <c r="AU157" i="45"/>
  <c r="AQ156" i="45" l="1"/>
  <c r="AF144" i="25"/>
  <c r="N59" i="44" l="1"/>
  <c r="L59" i="44"/>
  <c r="J59" i="44"/>
  <c r="N58" i="44"/>
  <c r="L58" i="44"/>
  <c r="J58" i="44"/>
  <c r="N57" i="44"/>
  <c r="L57" i="44"/>
  <c r="J57" i="44"/>
  <c r="N56" i="44"/>
  <c r="L56" i="44"/>
  <c r="J56" i="44"/>
  <c r="N55" i="44"/>
  <c r="L55" i="44"/>
  <c r="J55" i="44"/>
  <c r="N54" i="44"/>
  <c r="L54" i="44"/>
  <c r="J54" i="44"/>
  <c r="N53" i="44"/>
  <c r="L53" i="44"/>
  <c r="J53" i="44"/>
  <c r="N52" i="44"/>
  <c r="L52" i="44"/>
  <c r="J52" i="44"/>
  <c r="N51" i="44"/>
  <c r="L51" i="44"/>
  <c r="J51" i="44"/>
  <c r="N50" i="44"/>
  <c r="L50" i="44"/>
  <c r="J50" i="44"/>
  <c r="N49" i="44"/>
  <c r="L49" i="44"/>
  <c r="J49" i="44"/>
  <c r="N48" i="44"/>
  <c r="L48" i="44"/>
  <c r="J48" i="44"/>
  <c r="N47" i="44"/>
  <c r="L47" i="44"/>
  <c r="J47" i="44"/>
  <c r="N46" i="44"/>
  <c r="L46" i="44"/>
  <c r="J46" i="44"/>
  <c r="N45" i="44"/>
  <c r="L45" i="44"/>
  <c r="J45" i="44"/>
  <c r="N44" i="44"/>
  <c r="L44" i="44"/>
  <c r="J44" i="44"/>
  <c r="N43" i="44"/>
  <c r="L43" i="44"/>
  <c r="J43" i="44"/>
  <c r="Q35" i="44"/>
  <c r="O35" i="44"/>
  <c r="M35" i="44"/>
  <c r="K35" i="44"/>
  <c r="I35" i="44"/>
  <c r="Q34" i="44"/>
  <c r="O34" i="44"/>
  <c r="M34" i="44"/>
  <c r="K34" i="44"/>
  <c r="I34" i="44"/>
  <c r="Q33" i="44"/>
  <c r="O33" i="44"/>
  <c r="M33" i="44"/>
  <c r="K33" i="44"/>
  <c r="I33" i="44"/>
  <c r="Q32" i="44"/>
  <c r="O32" i="44"/>
  <c r="M32" i="44"/>
  <c r="K32" i="44"/>
  <c r="I32" i="44"/>
  <c r="Q23" i="44"/>
  <c r="O23" i="44"/>
  <c r="M23" i="44"/>
  <c r="K23" i="44"/>
  <c r="I23" i="44"/>
  <c r="Q22" i="44"/>
  <c r="O22" i="44"/>
  <c r="M22" i="44"/>
  <c r="K22" i="44"/>
  <c r="I22" i="44"/>
  <c r="Q20" i="44"/>
  <c r="O20" i="44"/>
  <c r="M20" i="44"/>
  <c r="K20" i="44"/>
  <c r="I20" i="44"/>
  <c r="Q19" i="44"/>
  <c r="O19" i="44"/>
  <c r="M19" i="44"/>
  <c r="K19" i="44"/>
  <c r="I19" i="44"/>
  <c r="Q18" i="44"/>
  <c r="O18" i="44"/>
  <c r="M18" i="44"/>
  <c r="K18" i="44"/>
  <c r="I18" i="44"/>
  <c r="Q16" i="44"/>
  <c r="O16" i="44"/>
  <c r="M16" i="44"/>
  <c r="K16" i="44"/>
  <c r="I16" i="44"/>
  <c r="N41" i="33" l="1"/>
  <c r="L41" i="33"/>
  <c r="AU145" i="25"/>
  <c r="AT145" i="25"/>
  <c r="AS145" i="25"/>
  <c r="AR145" i="25"/>
  <c r="AQ145" i="25"/>
  <c r="AP145" i="25"/>
  <c r="AO145" i="25"/>
  <c r="AN145" i="25"/>
  <c r="AM145" i="25"/>
  <c r="AL145" i="25"/>
  <c r="AK145" i="25"/>
  <c r="AJ145" i="25"/>
  <c r="AI145" i="25"/>
  <c r="AH145" i="25"/>
  <c r="AG145" i="25"/>
  <c r="AF145" i="25"/>
  <c r="AE145" i="25"/>
  <c r="AD145" i="25"/>
  <c r="AC145" i="25"/>
  <c r="AB145" i="25"/>
  <c r="AA145" i="25"/>
  <c r="Z145" i="25"/>
  <c r="Y145" i="25"/>
  <c r="X145" i="25"/>
  <c r="W145" i="25"/>
  <c r="V145" i="25"/>
  <c r="T145" i="25"/>
  <c r="S145" i="25"/>
  <c r="R145" i="25"/>
  <c r="Q145" i="25"/>
  <c r="P145" i="25"/>
  <c r="O145" i="25"/>
  <c r="N145" i="25"/>
  <c r="L145" i="25"/>
  <c r="K145" i="25"/>
  <c r="J145" i="25"/>
  <c r="I145" i="25"/>
  <c r="H145" i="25"/>
  <c r="G145" i="25"/>
  <c r="G144" i="25"/>
  <c r="H144" i="25"/>
  <c r="I144" i="25"/>
  <c r="J144" i="25"/>
  <c r="K144" i="25"/>
  <c r="L144" i="25"/>
  <c r="N144" i="25"/>
  <c r="O144" i="25"/>
  <c r="P144" i="25"/>
  <c r="Q144" i="25"/>
  <c r="R144" i="25"/>
  <c r="S144" i="25"/>
  <c r="T144" i="25"/>
  <c r="V144" i="25"/>
  <c r="W144" i="25"/>
  <c r="X144" i="25"/>
  <c r="Y144" i="25"/>
  <c r="Z144" i="25"/>
  <c r="AA144" i="25"/>
  <c r="AB144" i="25"/>
  <c r="AC144" i="25"/>
  <c r="AD144" i="25"/>
  <c r="AE144" i="25"/>
  <c r="AG144" i="25"/>
  <c r="AH144" i="25"/>
  <c r="AI144" i="25"/>
  <c r="AJ144" i="25"/>
  <c r="AK144" i="25"/>
  <c r="AL144" i="25"/>
  <c r="AM144" i="25"/>
  <c r="AN144" i="25"/>
  <c r="AO144" i="25"/>
  <c r="AP144" i="25"/>
  <c r="AR144" i="25"/>
  <c r="AS144" i="25"/>
  <c r="AT144" i="25"/>
  <c r="AU144" i="25"/>
  <c r="AU143" i="25"/>
  <c r="AT143" i="25"/>
  <c r="AS143" i="25"/>
  <c r="AR143" i="25"/>
  <c r="AQ143" i="25"/>
  <c r="AP143" i="25"/>
  <c r="AO143" i="25"/>
  <c r="AN143" i="25"/>
  <c r="AM143" i="25"/>
  <c r="AL143" i="25"/>
  <c r="AK143" i="25"/>
  <c r="AJ143" i="25"/>
  <c r="AI143" i="25"/>
  <c r="AH143" i="25"/>
  <c r="AG143" i="25"/>
  <c r="AF143" i="25"/>
  <c r="AE143" i="25"/>
  <c r="AD143" i="25"/>
  <c r="AC143" i="25"/>
  <c r="AB143" i="25"/>
  <c r="AA143" i="25"/>
  <c r="Z143" i="25"/>
  <c r="Y143" i="25"/>
  <c r="X143" i="25"/>
  <c r="W143" i="25"/>
  <c r="V143" i="25"/>
  <c r="T143" i="25"/>
  <c r="S143" i="25"/>
  <c r="R143" i="25"/>
  <c r="Q143" i="25"/>
  <c r="P143" i="25"/>
  <c r="O143" i="25"/>
  <c r="N143" i="25"/>
  <c r="L143" i="25"/>
  <c r="K143" i="25"/>
  <c r="J143" i="25"/>
  <c r="I143" i="25"/>
  <c r="H143" i="25"/>
  <c r="G143" i="25"/>
  <c r="F145" i="25"/>
  <c r="F144" i="25"/>
  <c r="F143" i="25"/>
  <c r="E145" i="25"/>
  <c r="C145" i="25"/>
  <c r="E144" i="25"/>
  <c r="E143" i="25"/>
  <c r="C143" i="25"/>
  <c r="C144" i="25"/>
  <c r="N53" i="33" l="1"/>
  <c r="L53" i="33"/>
  <c r="J53" i="33"/>
  <c r="J41" i="33"/>
  <c r="I16" i="33"/>
  <c r="G20" i="33"/>
  <c r="I20" i="33"/>
  <c r="K20" i="33"/>
  <c r="M20" i="33"/>
  <c r="O20" i="33"/>
  <c r="N45" i="33"/>
  <c r="L45" i="33"/>
  <c r="J56" i="33"/>
  <c r="L57" i="33"/>
  <c r="N57" i="33"/>
  <c r="J57" i="33"/>
  <c r="N56" i="33"/>
  <c r="L56" i="33"/>
  <c r="N55" i="33"/>
  <c r="L55" i="33"/>
  <c r="J55" i="33"/>
  <c r="N54" i="33"/>
  <c r="L54" i="33"/>
  <c r="J54" i="33"/>
  <c r="N52" i="33"/>
  <c r="L52" i="33"/>
  <c r="J52" i="33"/>
  <c r="N51" i="33"/>
  <c r="L51" i="33"/>
  <c r="J51" i="33"/>
  <c r="N50" i="33"/>
  <c r="L50" i="33"/>
  <c r="J50" i="33"/>
  <c r="N49" i="33"/>
  <c r="L49" i="33"/>
  <c r="J49" i="33"/>
  <c r="N48" i="33"/>
  <c r="L48" i="33"/>
  <c r="J48" i="33"/>
  <c r="N47" i="33"/>
  <c r="L47" i="33"/>
  <c r="J47" i="33"/>
  <c r="N46" i="33"/>
  <c r="L46" i="33"/>
  <c r="J46" i="33"/>
  <c r="J45" i="33"/>
  <c r="N44" i="33"/>
  <c r="L44" i="33"/>
  <c r="J44" i="33"/>
  <c r="N43" i="33"/>
  <c r="L43" i="33"/>
  <c r="J43" i="33"/>
  <c r="N42" i="33"/>
  <c r="L42" i="33"/>
  <c r="J42" i="33"/>
  <c r="Q34" i="33"/>
  <c r="O34" i="33"/>
  <c r="M34" i="33"/>
  <c r="K34" i="33"/>
  <c r="I34" i="33"/>
  <c r="G34" i="33"/>
  <c r="Q33" i="33"/>
  <c r="O33" i="33"/>
  <c r="M33" i="33"/>
  <c r="K33" i="33"/>
  <c r="I33" i="33"/>
  <c r="G33" i="33"/>
  <c r="Q32" i="33"/>
  <c r="O32" i="33"/>
  <c r="M32" i="33"/>
  <c r="K32" i="33"/>
  <c r="I32" i="33"/>
  <c r="G32" i="33"/>
  <c r="Q31" i="33"/>
  <c r="O31" i="33"/>
  <c r="M31" i="33"/>
  <c r="K31" i="33"/>
  <c r="I31" i="33"/>
  <c r="G31" i="33"/>
  <c r="Q23" i="33"/>
  <c r="O23" i="33"/>
  <c r="M23" i="33"/>
  <c r="K23" i="33"/>
  <c r="I23" i="33"/>
  <c r="G23" i="33"/>
  <c r="Q22" i="33"/>
  <c r="O22" i="33"/>
  <c r="M22" i="33"/>
  <c r="K22" i="33"/>
  <c r="I22" i="33"/>
  <c r="G22" i="33"/>
  <c r="Q21" i="33"/>
  <c r="O21" i="33"/>
  <c r="M21" i="33"/>
  <c r="K21" i="33"/>
  <c r="I21" i="33"/>
  <c r="G21" i="33"/>
  <c r="Q20" i="33"/>
  <c r="Q19" i="33"/>
  <c r="O19" i="33"/>
  <c r="M19" i="33"/>
  <c r="K19" i="33"/>
  <c r="I19" i="33"/>
  <c r="G19" i="33"/>
  <c r="Q18" i="33"/>
  <c r="O18" i="33"/>
  <c r="M18" i="33"/>
  <c r="K18" i="33"/>
  <c r="I18" i="33"/>
  <c r="G18" i="33"/>
  <c r="Q16" i="33"/>
  <c r="O16" i="33"/>
  <c r="M16" i="33"/>
  <c r="K16" i="33"/>
  <c r="G16" i="33"/>
  <c r="AU131" i="32"/>
  <c r="AT131" i="32"/>
  <c r="AS131" i="32"/>
  <c r="AR131" i="32"/>
  <c r="AP131" i="32"/>
  <c r="AO131" i="32"/>
  <c r="AN131" i="32"/>
  <c r="AM131" i="32"/>
  <c r="AL131" i="32"/>
  <c r="AK131" i="32"/>
  <c r="AJ131" i="32"/>
  <c r="AI131" i="32"/>
  <c r="AH131" i="32"/>
  <c r="AG131" i="32"/>
  <c r="AF131" i="32"/>
  <c r="AE131" i="32"/>
  <c r="AD131" i="32"/>
  <c r="AB131" i="32"/>
  <c r="AA131" i="32"/>
  <c r="Z131" i="32"/>
  <c r="Y131" i="32"/>
  <c r="X131" i="32"/>
  <c r="W131" i="32"/>
  <c r="V131" i="32"/>
  <c r="T131" i="32"/>
  <c r="S131" i="32"/>
  <c r="R131" i="32"/>
  <c r="Q131" i="32"/>
  <c r="P131" i="32"/>
  <c r="O131" i="32"/>
  <c r="N131" i="32"/>
  <c r="L131" i="32"/>
  <c r="K131" i="32"/>
  <c r="J131" i="32"/>
  <c r="I131" i="32"/>
  <c r="H131" i="32"/>
  <c r="G131" i="32"/>
  <c r="F131" i="32"/>
  <c r="E131" i="32"/>
  <c r="C131" i="32"/>
  <c r="AU130" i="32"/>
  <c r="AT130" i="32"/>
  <c r="AS130" i="32"/>
  <c r="AR130" i="32"/>
  <c r="AQ130" i="32"/>
  <c r="AP130" i="32"/>
  <c r="AO130" i="32"/>
  <c r="AN130" i="32"/>
  <c r="AM130" i="32"/>
  <c r="AL130" i="32"/>
  <c r="AK130" i="32"/>
  <c r="AJ130" i="32"/>
  <c r="AI130" i="32"/>
  <c r="AH130" i="32"/>
  <c r="AG130" i="32"/>
  <c r="AF130" i="32"/>
  <c r="AE130" i="32"/>
  <c r="AD130" i="32"/>
  <c r="AC130" i="32"/>
  <c r="AB130" i="32"/>
  <c r="AA130" i="32"/>
  <c r="Z130" i="32"/>
  <c r="Y130" i="32"/>
  <c r="X130" i="32"/>
  <c r="W130" i="32"/>
  <c r="V130" i="32"/>
  <c r="T130" i="32"/>
  <c r="S130" i="32"/>
  <c r="P130" i="32"/>
  <c r="O130" i="32"/>
  <c r="N130" i="32"/>
  <c r="L130" i="32"/>
  <c r="K130" i="32"/>
  <c r="J130" i="32"/>
  <c r="I130" i="32"/>
  <c r="H130" i="32"/>
  <c r="G130" i="32"/>
  <c r="F130" i="32"/>
  <c r="E130" i="32"/>
  <c r="C130" i="32"/>
  <c r="AU129" i="32"/>
  <c r="AT129" i="32"/>
  <c r="AS129" i="32"/>
  <c r="AR129" i="32"/>
  <c r="AP129" i="32"/>
  <c r="AO129" i="32"/>
  <c r="AN129" i="32"/>
  <c r="AM129" i="32"/>
  <c r="AL129" i="32"/>
  <c r="AK129" i="32"/>
  <c r="AJ129" i="32"/>
  <c r="AI129" i="32"/>
  <c r="AH129" i="32"/>
  <c r="AG129" i="32"/>
  <c r="AF129" i="32"/>
  <c r="AE129" i="32"/>
  <c r="AD129" i="32"/>
  <c r="AC129" i="32"/>
  <c r="AB129" i="32"/>
  <c r="AA129" i="32"/>
  <c r="Z129" i="32"/>
  <c r="Y129" i="32"/>
  <c r="X129" i="32"/>
  <c r="W129" i="32"/>
  <c r="V129" i="32"/>
  <c r="T129" i="32"/>
  <c r="S129" i="32"/>
  <c r="R129" i="32"/>
  <c r="Q129" i="32"/>
  <c r="P129" i="32"/>
  <c r="O129" i="32"/>
  <c r="N129" i="32"/>
  <c r="L129" i="32"/>
  <c r="K129" i="32"/>
  <c r="J129" i="32"/>
  <c r="I129" i="32"/>
  <c r="H129" i="32"/>
  <c r="G129" i="32"/>
  <c r="F129" i="32"/>
  <c r="E129" i="32"/>
  <c r="D129" i="32"/>
  <c r="C129" i="32"/>
  <c r="AU128" i="32"/>
  <c r="AT128" i="32"/>
  <c r="AS128" i="32"/>
  <c r="AR128" i="32"/>
  <c r="AP128" i="32"/>
  <c r="AO128" i="32"/>
  <c r="AN128" i="32"/>
  <c r="AM128" i="32"/>
  <c r="AL128" i="32"/>
  <c r="AK128" i="32"/>
  <c r="AJ128" i="32"/>
  <c r="AI128" i="32"/>
  <c r="AH128" i="32"/>
  <c r="AG128" i="32"/>
  <c r="AF128" i="32"/>
  <c r="AE128" i="32"/>
  <c r="AD128" i="32"/>
  <c r="AC128" i="32"/>
  <c r="AB128" i="32"/>
  <c r="AA128" i="32"/>
  <c r="Z128" i="32"/>
  <c r="Y128" i="32"/>
  <c r="X128" i="32"/>
  <c r="W128" i="32"/>
  <c r="V128" i="32"/>
  <c r="T128" i="32"/>
  <c r="S128" i="32"/>
  <c r="R128" i="32"/>
  <c r="Q128" i="32"/>
  <c r="P128" i="32"/>
  <c r="O128" i="32"/>
  <c r="N128" i="32"/>
  <c r="L128" i="32"/>
  <c r="K128" i="32"/>
  <c r="J128" i="32"/>
  <c r="I128" i="32"/>
  <c r="H128" i="32"/>
  <c r="G128" i="32"/>
  <c r="F128" i="32"/>
  <c r="E128" i="32"/>
  <c r="D128" i="32"/>
  <c r="C128" i="32"/>
  <c r="AU127" i="32"/>
  <c r="AT127" i="32"/>
  <c r="AS127" i="32"/>
  <c r="AR127" i="32"/>
  <c r="AP127" i="32"/>
  <c r="AO127" i="32"/>
  <c r="AN127" i="32"/>
  <c r="AM127" i="32"/>
  <c r="AL127" i="32"/>
  <c r="AK127" i="32"/>
  <c r="AJ127" i="32"/>
  <c r="AI127" i="32"/>
  <c r="AH127" i="32"/>
  <c r="AG127" i="32"/>
  <c r="AF127" i="32"/>
  <c r="AE127" i="32"/>
  <c r="AD127" i="32"/>
  <c r="AC127" i="32"/>
  <c r="Z127" i="32"/>
  <c r="Y127" i="32"/>
  <c r="X127" i="32"/>
  <c r="W127" i="32"/>
  <c r="V127" i="32"/>
  <c r="T127" i="32"/>
  <c r="S127" i="32"/>
  <c r="R127" i="32"/>
  <c r="Q127" i="32"/>
  <c r="P127" i="32"/>
  <c r="O127" i="32"/>
  <c r="N127" i="32"/>
  <c r="L127" i="32"/>
  <c r="K127" i="32"/>
  <c r="J127" i="32"/>
  <c r="I127" i="32"/>
  <c r="H127" i="32"/>
  <c r="G127" i="32"/>
  <c r="F127" i="32"/>
  <c r="E127" i="32"/>
  <c r="D127" i="32"/>
  <c r="C127" i="32"/>
  <c r="AU126" i="32"/>
  <c r="AT126" i="32"/>
  <c r="AS126" i="32"/>
  <c r="AR126" i="32"/>
  <c r="AP126" i="32"/>
  <c r="AO126" i="32"/>
  <c r="AM126" i="32"/>
  <c r="AL126" i="32"/>
  <c r="AK126" i="32"/>
  <c r="AJ126" i="32"/>
  <c r="AI126" i="32"/>
  <c r="AH126" i="32"/>
  <c r="AG126" i="32"/>
  <c r="AF126" i="32"/>
  <c r="AE126" i="32"/>
  <c r="AD126" i="32"/>
  <c r="AC126" i="32"/>
  <c r="AB126" i="32"/>
  <c r="AA126" i="32"/>
  <c r="Z126" i="32"/>
  <c r="Y126" i="32"/>
  <c r="X126" i="32"/>
  <c r="W126" i="32"/>
  <c r="V126" i="32"/>
  <c r="T126" i="32"/>
  <c r="S126" i="32"/>
  <c r="R126" i="32"/>
  <c r="Q126" i="32"/>
  <c r="P126" i="32"/>
  <c r="O126" i="32"/>
  <c r="N126" i="32"/>
  <c r="L126" i="32"/>
  <c r="K126" i="32"/>
  <c r="J126" i="32"/>
  <c r="I126" i="32"/>
  <c r="H126" i="32"/>
  <c r="G126" i="32"/>
  <c r="F126" i="32"/>
  <c r="E126" i="32"/>
  <c r="D126" i="32"/>
  <c r="C126" i="32"/>
  <c r="AU125" i="32"/>
  <c r="AT125" i="32"/>
  <c r="AS125" i="32"/>
  <c r="AR125" i="32"/>
  <c r="AP125" i="32"/>
  <c r="AO125" i="32"/>
  <c r="AN125" i="32"/>
  <c r="AM125" i="32"/>
  <c r="AL125" i="32"/>
  <c r="AK125" i="32"/>
  <c r="AJ125" i="32"/>
  <c r="AI125" i="32"/>
  <c r="AH125" i="32"/>
  <c r="AG125" i="32"/>
  <c r="AF125" i="32"/>
  <c r="AE125" i="32"/>
  <c r="AD125" i="32"/>
  <c r="AC125" i="32"/>
  <c r="AB125" i="32"/>
  <c r="AA125" i="32"/>
  <c r="Z125" i="32"/>
  <c r="Y125" i="32"/>
  <c r="X125" i="32"/>
  <c r="W125" i="32"/>
  <c r="V125" i="32"/>
  <c r="U125" i="32"/>
  <c r="T125" i="32"/>
  <c r="S125" i="32"/>
  <c r="R125" i="32"/>
  <c r="Q125" i="32"/>
  <c r="P125" i="32"/>
  <c r="O125" i="32"/>
  <c r="N125" i="32"/>
  <c r="L125" i="32"/>
  <c r="K125" i="32"/>
  <c r="J125" i="32"/>
  <c r="I125" i="32"/>
  <c r="H125" i="32"/>
  <c r="G125" i="32"/>
  <c r="F125" i="32"/>
  <c r="E125" i="32"/>
  <c r="D125" i="32"/>
  <c r="C125" i="32"/>
  <c r="AO124" i="32"/>
  <c r="AD124" i="32"/>
  <c r="AC124" i="32"/>
  <c r="AB124" i="32"/>
  <c r="AA124" i="32"/>
  <c r="Z124" i="32"/>
  <c r="Y124" i="32"/>
  <c r="X124" i="32"/>
  <c r="W124" i="32"/>
  <c r="V124" i="32"/>
  <c r="U124" i="32"/>
  <c r="T124" i="32"/>
  <c r="S124" i="32"/>
  <c r="R124" i="32"/>
  <c r="Q124" i="32"/>
  <c r="P124" i="32"/>
  <c r="O124" i="32"/>
  <c r="N124" i="32"/>
  <c r="L124" i="32"/>
  <c r="K124" i="32"/>
  <c r="J124" i="32"/>
  <c r="I124" i="32"/>
  <c r="H124" i="32"/>
  <c r="G124" i="32"/>
  <c r="F124" i="32"/>
  <c r="E124" i="32"/>
  <c r="D124" i="32"/>
  <c r="C124" i="32"/>
  <c r="AO123" i="32"/>
  <c r="AD123" i="32"/>
  <c r="AC123" i="32"/>
  <c r="AB123" i="32"/>
  <c r="AA123" i="32"/>
  <c r="Z123" i="32"/>
  <c r="Y123" i="32"/>
  <c r="X123" i="32"/>
  <c r="W123" i="32"/>
  <c r="V123" i="32"/>
  <c r="U123" i="32"/>
  <c r="T123" i="32"/>
  <c r="S123" i="32"/>
  <c r="R123" i="32"/>
  <c r="Q123" i="32"/>
  <c r="P123" i="32"/>
  <c r="O123" i="32"/>
  <c r="N123" i="32"/>
  <c r="L123" i="32"/>
  <c r="K123" i="32"/>
  <c r="J123" i="32"/>
  <c r="I123" i="32"/>
  <c r="H123" i="32"/>
  <c r="G123" i="32"/>
  <c r="F123" i="32"/>
  <c r="E123" i="32"/>
  <c r="D123" i="32"/>
  <c r="C123" i="32"/>
  <c r="N55" i="29"/>
  <c r="Q29" i="29"/>
  <c r="Q30" i="29"/>
  <c r="Q31" i="29"/>
  <c r="Q28" i="29"/>
  <c r="Q14" i="29"/>
  <c r="Q15" i="29"/>
  <c r="Q16" i="29"/>
  <c r="Q17" i="29"/>
  <c r="Q18" i="29"/>
  <c r="Q19" i="29"/>
  <c r="Q12" i="29"/>
  <c r="N41" i="29"/>
  <c r="N42" i="29"/>
  <c r="N44" i="29"/>
  <c r="N45" i="29"/>
  <c r="N46" i="29"/>
  <c r="N47" i="29"/>
  <c r="N48" i="29"/>
  <c r="N49" i="29"/>
  <c r="N50" i="29"/>
  <c r="N52" i="29"/>
  <c r="N53" i="29"/>
  <c r="N54" i="29"/>
  <c r="N40" i="29"/>
  <c r="L54" i="29"/>
  <c r="L53" i="29"/>
  <c r="L52" i="29"/>
  <c r="L50" i="29"/>
  <c r="L49" i="29"/>
  <c r="L48" i="29"/>
  <c r="L47" i="29"/>
  <c r="L46" i="29"/>
  <c r="L45" i="29"/>
  <c r="L44" i="29"/>
  <c r="L42" i="29"/>
  <c r="L41" i="29"/>
  <c r="L40" i="29"/>
  <c r="J55" i="29"/>
  <c r="J53" i="29"/>
  <c r="J52" i="29"/>
  <c r="J50" i="29"/>
  <c r="J49" i="29"/>
  <c r="J48" i="29"/>
  <c r="J47" i="29"/>
  <c r="J46" i="29"/>
  <c r="J45" i="29"/>
  <c r="J44" i="29"/>
  <c r="J43" i="29"/>
  <c r="J42" i="29"/>
  <c r="J41" i="29"/>
  <c r="J40" i="29"/>
  <c r="O31" i="29"/>
  <c r="M31" i="29"/>
  <c r="K31" i="29"/>
  <c r="I31" i="29"/>
  <c r="G31" i="29"/>
  <c r="O30" i="29"/>
  <c r="M30" i="29"/>
  <c r="K30" i="29"/>
  <c r="I30" i="29"/>
  <c r="G30" i="29"/>
  <c r="O29" i="29"/>
  <c r="M29" i="29"/>
  <c r="K29" i="29"/>
  <c r="I29" i="29"/>
  <c r="G29" i="29"/>
  <c r="O28" i="29"/>
  <c r="M28" i="29"/>
  <c r="K28" i="29"/>
  <c r="I28" i="29"/>
  <c r="G28" i="29"/>
  <c r="O19" i="29"/>
  <c r="M19" i="29"/>
  <c r="K19" i="29"/>
  <c r="I19" i="29"/>
  <c r="G19" i="29"/>
  <c r="O18" i="29"/>
  <c r="M18" i="29"/>
  <c r="K18" i="29"/>
  <c r="I18" i="29"/>
  <c r="G18" i="29"/>
  <c r="O17" i="29"/>
  <c r="M17" i="29"/>
  <c r="K17" i="29"/>
  <c r="I17" i="29"/>
  <c r="G17" i="29"/>
  <c r="O15" i="29"/>
  <c r="M15" i="29"/>
  <c r="K15" i="29"/>
  <c r="I15" i="29"/>
  <c r="G15" i="29"/>
  <c r="O14" i="29"/>
  <c r="M14" i="29"/>
  <c r="K14" i="29"/>
  <c r="I14" i="29"/>
  <c r="G14" i="29"/>
  <c r="O12" i="29"/>
  <c r="M12" i="29"/>
  <c r="K12" i="29"/>
  <c r="I12" i="29"/>
  <c r="G12" i="29"/>
  <c r="G12" i="28"/>
  <c r="I12" i="28"/>
  <c r="K12" i="28"/>
  <c r="M12" i="28"/>
  <c r="O12" i="28"/>
  <c r="Q12" i="28"/>
  <c r="Q13" i="28"/>
  <c r="G14" i="28"/>
  <c r="I14" i="28"/>
  <c r="K14" i="28"/>
  <c r="M14" i="28"/>
  <c r="O14" i="28"/>
  <c r="Q14" i="28"/>
  <c r="G15" i="28"/>
  <c r="I15" i="28"/>
  <c r="K15" i="28"/>
  <c r="M15" i="28"/>
  <c r="O15" i="28"/>
  <c r="Q15" i="28"/>
  <c r="G16" i="28"/>
  <c r="I16" i="28"/>
  <c r="K16" i="28"/>
  <c r="M16" i="28"/>
  <c r="O16" i="28"/>
  <c r="Q16" i="28"/>
  <c r="G17" i="28"/>
  <c r="I17" i="28"/>
  <c r="K17" i="28"/>
  <c r="M17" i="28"/>
  <c r="O17" i="28"/>
  <c r="Q17" i="28"/>
  <c r="G18" i="28"/>
  <c r="I18" i="28"/>
  <c r="K18" i="28"/>
  <c r="M18" i="28"/>
  <c r="O18" i="28"/>
  <c r="Q18" i="28"/>
  <c r="G19" i="28"/>
  <c r="I19" i="28"/>
  <c r="K19" i="28"/>
  <c r="M19" i="28"/>
  <c r="O19" i="28"/>
  <c r="Q19" i="28"/>
  <c r="G28" i="28"/>
  <c r="I28" i="28"/>
  <c r="K28" i="28"/>
  <c r="M28" i="28"/>
  <c r="O28" i="28"/>
  <c r="Q28" i="28"/>
  <c r="G29" i="28"/>
  <c r="I29" i="28"/>
  <c r="K29" i="28"/>
  <c r="M29" i="28"/>
  <c r="O29" i="28"/>
  <c r="Q29" i="28"/>
  <c r="G30" i="28"/>
  <c r="I30" i="28"/>
  <c r="K30" i="28"/>
  <c r="M30" i="28"/>
  <c r="O30" i="28"/>
  <c r="Q30" i="28"/>
  <c r="G31" i="28"/>
  <c r="I31" i="28"/>
  <c r="K31" i="28"/>
  <c r="M31" i="28"/>
  <c r="O31" i="28"/>
  <c r="Q31" i="28"/>
  <c r="J39" i="28"/>
  <c r="L39" i="28"/>
  <c r="J40" i="28"/>
  <c r="L40" i="28"/>
  <c r="J41" i="28"/>
  <c r="L41" i="28"/>
  <c r="J42" i="28"/>
  <c r="L42" i="28"/>
  <c r="J43" i="28"/>
  <c r="L43" i="28"/>
  <c r="J44" i="28"/>
  <c r="L44" i="28"/>
  <c r="J45" i="28"/>
  <c r="L45" i="28"/>
  <c r="J46" i="28"/>
  <c r="L46" i="28"/>
  <c r="J47" i="28"/>
  <c r="L47" i="28"/>
  <c r="J48" i="28"/>
  <c r="L48" i="28"/>
  <c r="J49" i="28"/>
  <c r="L49" i="28"/>
  <c r="J50" i="28"/>
  <c r="L50" i="28"/>
  <c r="L51" i="28"/>
  <c r="J52" i="28"/>
  <c r="L52" i="28"/>
  <c r="J53" i="28"/>
  <c r="L53" i="28"/>
  <c r="J54" i="28"/>
  <c r="L54" i="28"/>
  <c r="J55" i="28"/>
  <c r="L55" i="28"/>
  <c r="Q55" i="28"/>
  <c r="R55" i="28"/>
  <c r="S55" i="28"/>
  <c r="T55" i="28"/>
  <c r="U55" i="28"/>
  <c r="V55" i="28"/>
  <c r="W55" i="28"/>
  <c r="X55" i="28"/>
  <c r="AU142" i="25"/>
  <c r="AT142" i="25"/>
  <c r="AS142" i="25"/>
  <c r="AR142" i="25"/>
  <c r="AQ142" i="25"/>
  <c r="AQ144" i="25" s="1"/>
  <c r="AP142" i="25"/>
  <c r="AO142" i="25"/>
  <c r="AN142" i="25"/>
  <c r="AM142" i="25"/>
  <c r="AL142" i="25"/>
  <c r="AK142" i="25"/>
  <c r="AJ142" i="25"/>
  <c r="AI142" i="25"/>
  <c r="AH142" i="25"/>
  <c r="AG142" i="25"/>
  <c r="AF142" i="25"/>
  <c r="AE142" i="25"/>
  <c r="AD142" i="25"/>
  <c r="AC142" i="25"/>
  <c r="AB142" i="25"/>
  <c r="AA142" i="25"/>
  <c r="Z142" i="25"/>
  <c r="Y142" i="25"/>
  <c r="X142" i="25"/>
  <c r="W142" i="25"/>
  <c r="V142" i="25"/>
  <c r="T142" i="25"/>
  <c r="S142" i="25"/>
  <c r="P142" i="25"/>
  <c r="O142" i="25"/>
  <c r="N142" i="25"/>
  <c r="L142" i="25"/>
  <c r="K142" i="25"/>
  <c r="J142" i="25"/>
  <c r="I142" i="25"/>
  <c r="H142" i="25"/>
  <c r="G142" i="25"/>
  <c r="F142" i="25"/>
  <c r="E142" i="25"/>
  <c r="C142" i="25"/>
  <c r="AU141" i="25"/>
  <c r="AT141" i="25"/>
  <c r="AS141" i="25"/>
  <c r="AR141" i="25"/>
  <c r="AP141" i="25"/>
  <c r="AO141" i="25"/>
  <c r="AN141" i="25"/>
  <c r="AM141" i="25"/>
  <c r="AL141" i="25"/>
  <c r="AK141" i="25"/>
  <c r="AJ141" i="25"/>
  <c r="AI141" i="25"/>
  <c r="AH141" i="25"/>
  <c r="AG141" i="25"/>
  <c r="AF141" i="25"/>
  <c r="AE141" i="25"/>
  <c r="AD141" i="25"/>
  <c r="AC141" i="25"/>
  <c r="AB141" i="25"/>
  <c r="AA141" i="25"/>
  <c r="Z141" i="25"/>
  <c r="Y141" i="25"/>
  <c r="X141" i="25"/>
  <c r="W141" i="25"/>
  <c r="V141" i="25"/>
  <c r="T141" i="25"/>
  <c r="S141" i="25"/>
  <c r="R141" i="25"/>
  <c r="Q141" i="25"/>
  <c r="P141" i="25"/>
  <c r="O141" i="25"/>
  <c r="N141" i="25"/>
  <c r="L141" i="25"/>
  <c r="K141" i="25"/>
  <c r="J141" i="25"/>
  <c r="I141" i="25"/>
  <c r="H141" i="25"/>
  <c r="G141" i="25"/>
  <c r="F141" i="25"/>
  <c r="E141" i="25"/>
  <c r="D141" i="25"/>
  <c r="C141" i="25"/>
  <c r="I71" i="1"/>
  <c r="I70" i="1"/>
  <c r="G70" i="1"/>
  <c r="I69" i="1"/>
  <c r="G69" i="1"/>
  <c r="I68" i="1"/>
  <c r="G68" i="1"/>
  <c r="I66" i="1"/>
  <c r="G66" i="1"/>
  <c r="I65" i="1"/>
  <c r="G65" i="1"/>
  <c r="G64" i="1"/>
  <c r="I63" i="1"/>
  <c r="G63" i="1"/>
  <c r="I62" i="1"/>
  <c r="G62" i="1"/>
  <c r="I61" i="1"/>
  <c r="G61" i="1"/>
  <c r="G60" i="1"/>
  <c r="G59" i="1"/>
  <c r="I58" i="1"/>
  <c r="G58" i="1"/>
  <c r="I57" i="1"/>
  <c r="G57" i="1"/>
  <c r="I56" i="1"/>
  <c r="G56" i="1"/>
  <c r="G55" i="1"/>
  <c r="Q48" i="1"/>
  <c r="O48" i="1"/>
  <c r="N48" i="1"/>
  <c r="P48" i="1" s="1"/>
  <c r="Q47" i="1"/>
  <c r="O47" i="1"/>
  <c r="P47" i="1" s="1"/>
  <c r="N47" i="1"/>
  <c r="Q46" i="1"/>
  <c r="O46" i="1"/>
  <c r="N46" i="1"/>
  <c r="Q45" i="1"/>
  <c r="O45" i="1"/>
  <c r="P45" i="1" s="1"/>
  <c r="N45" i="1"/>
  <c r="Q44" i="1"/>
  <c r="O44" i="1"/>
  <c r="N44" i="1"/>
  <c r="H38" i="1"/>
  <c r="J38" i="1"/>
  <c r="L38" i="1"/>
  <c r="N38" i="1"/>
  <c r="P38" i="1"/>
  <c r="R38" i="1"/>
  <c r="T38" i="1"/>
  <c r="V38" i="1"/>
  <c r="X38" i="1"/>
  <c r="H37" i="1"/>
  <c r="J37" i="1"/>
  <c r="L37" i="1"/>
  <c r="N37" i="1"/>
  <c r="P37" i="1"/>
  <c r="R37" i="1"/>
  <c r="T37" i="1"/>
  <c r="V37" i="1"/>
  <c r="X37" i="1"/>
  <c r="H36" i="1"/>
  <c r="J36" i="1"/>
  <c r="L36" i="1"/>
  <c r="N36" i="1"/>
  <c r="P36" i="1"/>
  <c r="R36" i="1"/>
  <c r="T36" i="1"/>
  <c r="V36" i="1"/>
  <c r="X36" i="1"/>
  <c r="H35" i="1"/>
  <c r="J35" i="1"/>
  <c r="L35" i="1"/>
  <c r="N35" i="1"/>
  <c r="P35" i="1"/>
  <c r="R35" i="1"/>
  <c r="T35" i="1"/>
  <c r="V35" i="1"/>
  <c r="X35" i="1"/>
  <c r="X28" i="1"/>
  <c r="V28" i="1"/>
  <c r="T28" i="1"/>
  <c r="R28" i="1"/>
  <c r="N28" i="1"/>
  <c r="L28" i="1"/>
  <c r="J28" i="1"/>
  <c r="H28" i="1"/>
  <c r="F27" i="1"/>
  <c r="H27" i="1"/>
  <c r="J27" i="1"/>
  <c r="L27" i="1"/>
  <c r="N27" i="1"/>
  <c r="P27" i="1"/>
  <c r="R27" i="1"/>
  <c r="T27" i="1"/>
  <c r="V27" i="1"/>
  <c r="X27" i="1"/>
  <c r="F26" i="1"/>
  <c r="H26" i="1"/>
  <c r="J26" i="1"/>
  <c r="L26" i="1"/>
  <c r="N26" i="1"/>
  <c r="P26" i="1"/>
  <c r="R26" i="1"/>
  <c r="T26" i="1"/>
  <c r="V26" i="1"/>
  <c r="X26" i="1"/>
  <c r="F25" i="1"/>
  <c r="H25" i="1"/>
  <c r="J25" i="1"/>
  <c r="L25" i="1"/>
  <c r="N25" i="1"/>
  <c r="P25" i="1"/>
  <c r="R25" i="1"/>
  <c r="T25" i="1"/>
  <c r="V25" i="1"/>
  <c r="X25" i="1"/>
  <c r="F24" i="1"/>
  <c r="H24" i="1"/>
  <c r="J24" i="1"/>
  <c r="L24" i="1"/>
  <c r="N24" i="1"/>
  <c r="P24" i="1"/>
  <c r="R24" i="1"/>
  <c r="T24" i="1"/>
  <c r="V24" i="1"/>
  <c r="X24" i="1"/>
  <c r="F23" i="1"/>
  <c r="H23" i="1"/>
  <c r="J23" i="1"/>
  <c r="L23" i="1"/>
  <c r="N23" i="1"/>
  <c r="P23" i="1"/>
  <c r="R23" i="1"/>
  <c r="T23" i="1"/>
  <c r="V23" i="1"/>
  <c r="X23" i="1"/>
  <c r="Y23" i="1" s="1"/>
  <c r="F22" i="1"/>
  <c r="H22" i="1"/>
  <c r="J22" i="1"/>
  <c r="L22" i="1"/>
  <c r="N22" i="1"/>
  <c r="P22" i="1"/>
  <c r="R22" i="1"/>
  <c r="T22" i="1"/>
  <c r="V22" i="1"/>
  <c r="X22" i="1"/>
  <c r="H20" i="1"/>
  <c r="J20" i="1"/>
  <c r="L20" i="1"/>
  <c r="N20" i="1"/>
  <c r="P20" i="1"/>
  <c r="R20" i="1"/>
  <c r="T20" i="1"/>
  <c r="V20" i="1"/>
  <c r="X20" i="1"/>
  <c r="P12" i="1"/>
  <c r="N12" i="1"/>
  <c r="M12" i="1"/>
  <c r="P11" i="1"/>
  <c r="N11" i="1"/>
  <c r="M11" i="1"/>
  <c r="P10" i="1"/>
  <c r="N10" i="1"/>
  <c r="M10" i="1"/>
  <c r="P9" i="1"/>
  <c r="N9" i="1"/>
  <c r="M9" i="1"/>
  <c r="P8" i="1"/>
  <c r="N8" i="1"/>
  <c r="M8" i="1"/>
  <c r="P7" i="1"/>
  <c r="N7" i="1"/>
  <c r="M7" i="1"/>
  <c r="P6" i="1"/>
  <c r="N6" i="1"/>
  <c r="M6" i="1"/>
  <c r="P5" i="1"/>
  <c r="N5" i="1"/>
  <c r="M5" i="1"/>
  <c r="P4" i="1"/>
  <c r="N4" i="1"/>
  <c r="M4" i="1"/>
  <c r="P3" i="1"/>
  <c r="N3" i="1"/>
  <c r="M3" i="1"/>
  <c r="H70" i="2"/>
  <c r="N70" i="2" s="1"/>
  <c r="O70" i="2" s="1"/>
  <c r="J70" i="2"/>
  <c r="H69" i="2"/>
  <c r="J69" i="2"/>
  <c r="H68" i="2"/>
  <c r="N68" i="2" s="1"/>
  <c r="O68" i="2" s="1"/>
  <c r="J68" i="2"/>
  <c r="H67" i="2"/>
  <c r="J67" i="2"/>
  <c r="H65" i="2"/>
  <c r="K65" i="2" s="1"/>
  <c r="J65" i="2"/>
  <c r="N65" i="2"/>
  <c r="O65" i="2" s="1"/>
  <c r="H64" i="2"/>
  <c r="J64" i="2"/>
  <c r="H63" i="2"/>
  <c r="J63" i="2"/>
  <c r="H62" i="2"/>
  <c r="J62" i="2"/>
  <c r="H61" i="2"/>
  <c r="J61" i="2"/>
  <c r="K61" i="2" s="1"/>
  <c r="H60" i="2"/>
  <c r="J60" i="2"/>
  <c r="J59" i="2"/>
  <c r="N59" i="2" s="1"/>
  <c r="O59" i="2" s="1"/>
  <c r="H58" i="2"/>
  <c r="J58" i="2"/>
  <c r="H57" i="2"/>
  <c r="N57" i="2" s="1"/>
  <c r="O57" i="2" s="1"/>
  <c r="J57" i="2"/>
  <c r="H56" i="2"/>
  <c r="J56" i="2"/>
  <c r="H55" i="2"/>
  <c r="N55" i="2" s="1"/>
  <c r="O55" i="2" s="1"/>
  <c r="J55" i="2"/>
  <c r="H54" i="2"/>
  <c r="J54" i="2"/>
  <c r="P48" i="2"/>
  <c r="O48" i="2"/>
  <c r="Q48" i="2"/>
  <c r="P47" i="2"/>
  <c r="O47" i="2"/>
  <c r="P46" i="2"/>
  <c r="O46" i="2"/>
  <c r="P45" i="2"/>
  <c r="O45" i="2"/>
  <c r="Q45" i="2" s="1"/>
  <c r="P44" i="2"/>
  <c r="O44" i="2"/>
  <c r="F38" i="2"/>
  <c r="J38" i="2"/>
  <c r="N38" i="2"/>
  <c r="R38" i="2"/>
  <c r="V38" i="2"/>
  <c r="Z38" i="2"/>
  <c r="AB38" i="2"/>
  <c r="X38" i="2"/>
  <c r="T38" i="2"/>
  <c r="P38" i="2"/>
  <c r="L38" i="2"/>
  <c r="H38" i="2"/>
  <c r="F37" i="2"/>
  <c r="J37" i="2"/>
  <c r="N37" i="2"/>
  <c r="R37" i="2"/>
  <c r="V37" i="2"/>
  <c r="Z37" i="2"/>
  <c r="AB37" i="2"/>
  <c r="X37" i="2"/>
  <c r="T37" i="2"/>
  <c r="P37" i="2"/>
  <c r="L37" i="2"/>
  <c r="H37" i="2"/>
  <c r="F36" i="2"/>
  <c r="J36" i="2"/>
  <c r="N36" i="2"/>
  <c r="R36" i="2"/>
  <c r="AD36" i="2" s="1"/>
  <c r="V36" i="2"/>
  <c r="Z36" i="2"/>
  <c r="AB36" i="2"/>
  <c r="X36" i="2"/>
  <c r="T36" i="2"/>
  <c r="P36" i="2"/>
  <c r="L36" i="2"/>
  <c r="H36" i="2"/>
  <c r="F35" i="2"/>
  <c r="J35" i="2"/>
  <c r="N35" i="2"/>
  <c r="R35" i="2"/>
  <c r="V35" i="2"/>
  <c r="Z35" i="2"/>
  <c r="AB35" i="2"/>
  <c r="X35" i="2"/>
  <c r="T35" i="2"/>
  <c r="P35" i="2"/>
  <c r="L35" i="2"/>
  <c r="H35" i="2"/>
  <c r="V28" i="2"/>
  <c r="Z28" i="2"/>
  <c r="L28" i="2"/>
  <c r="F27" i="2"/>
  <c r="J27" i="2"/>
  <c r="N27" i="2"/>
  <c r="R27" i="2"/>
  <c r="V27" i="2"/>
  <c r="Z27" i="2"/>
  <c r="L27" i="2"/>
  <c r="F26" i="2"/>
  <c r="J26" i="2"/>
  <c r="N26" i="2"/>
  <c r="R26" i="2"/>
  <c r="V26" i="2"/>
  <c r="Z26" i="2"/>
  <c r="L26" i="2"/>
  <c r="F25" i="2"/>
  <c r="J25" i="2"/>
  <c r="N25" i="2"/>
  <c r="R25" i="2"/>
  <c r="V25" i="2"/>
  <c r="Z25" i="2"/>
  <c r="L25" i="2"/>
  <c r="F24" i="2"/>
  <c r="J24" i="2"/>
  <c r="N24" i="2"/>
  <c r="R24" i="2"/>
  <c r="V24" i="2"/>
  <c r="Z24" i="2"/>
  <c r="L24" i="2"/>
  <c r="F23" i="2"/>
  <c r="J23" i="2"/>
  <c r="N23" i="2"/>
  <c r="R23" i="2"/>
  <c r="V23" i="2"/>
  <c r="Z23" i="2"/>
  <c r="L23" i="2"/>
  <c r="F22" i="2"/>
  <c r="J22" i="2"/>
  <c r="N22" i="2"/>
  <c r="R22" i="2"/>
  <c r="V22" i="2"/>
  <c r="Z22" i="2"/>
  <c r="L22" i="2"/>
  <c r="F20" i="2"/>
  <c r="J20" i="2"/>
  <c r="N20" i="2"/>
  <c r="R20" i="2"/>
  <c r="V20" i="2"/>
  <c r="Z20" i="2"/>
  <c r="L20" i="2"/>
  <c r="O12" i="2"/>
  <c r="N12" i="2"/>
  <c r="O11" i="2"/>
  <c r="N11" i="2"/>
  <c r="O10" i="2"/>
  <c r="N10" i="2"/>
  <c r="O9" i="2"/>
  <c r="N9" i="2"/>
  <c r="O8" i="2"/>
  <c r="N8" i="2"/>
  <c r="O7" i="2"/>
  <c r="N7" i="2"/>
  <c r="O6" i="2"/>
  <c r="N6" i="2"/>
  <c r="O5" i="2"/>
  <c r="N5" i="2"/>
  <c r="O4" i="2"/>
  <c r="N4" i="2"/>
  <c r="O3" i="2"/>
  <c r="N3" i="2"/>
  <c r="P3" i="2" s="1"/>
  <c r="Z52" i="3"/>
  <c r="Y52" i="3"/>
  <c r="X52" i="3"/>
  <c r="W52" i="3"/>
  <c r="V52" i="3"/>
  <c r="U52" i="3"/>
  <c r="T52" i="3"/>
  <c r="S52" i="3"/>
  <c r="J19" i="11"/>
  <c r="J18" i="11"/>
  <c r="J17" i="11"/>
  <c r="J16" i="11"/>
  <c r="J15" i="11"/>
  <c r="J14" i="11"/>
  <c r="K38" i="11"/>
  <c r="K39" i="11"/>
  <c r="K40" i="11"/>
  <c r="K41" i="11"/>
  <c r="K42" i="11"/>
  <c r="K43" i="11"/>
  <c r="K44" i="11"/>
  <c r="K45" i="11"/>
  <c r="K46" i="11"/>
  <c r="K47" i="11"/>
  <c r="K48" i="11"/>
  <c r="K50" i="11"/>
  <c r="K51" i="11"/>
  <c r="K52" i="11"/>
  <c r="K53" i="11"/>
  <c r="K37" i="11"/>
  <c r="I38" i="11"/>
  <c r="I39" i="11"/>
  <c r="I40" i="11"/>
  <c r="I41" i="11"/>
  <c r="I42" i="11"/>
  <c r="I43" i="11"/>
  <c r="I44" i="11"/>
  <c r="I45" i="11"/>
  <c r="I46" i="11"/>
  <c r="I47" i="11"/>
  <c r="I48" i="11"/>
  <c r="I50" i="11"/>
  <c r="I51" i="11"/>
  <c r="I52" i="11"/>
  <c r="I53" i="11"/>
  <c r="I37" i="11"/>
  <c r="N28" i="11"/>
  <c r="N29" i="11"/>
  <c r="N30" i="11"/>
  <c r="N27" i="11"/>
  <c r="L28" i="11"/>
  <c r="L29" i="11"/>
  <c r="L30" i="11"/>
  <c r="L27" i="11"/>
  <c r="J28" i="11"/>
  <c r="J29" i="11"/>
  <c r="J30" i="11"/>
  <c r="J27" i="11"/>
  <c r="H28" i="11"/>
  <c r="H29" i="11"/>
  <c r="H30" i="11"/>
  <c r="H27" i="11"/>
  <c r="F28" i="11"/>
  <c r="F29" i="11"/>
  <c r="F30" i="11"/>
  <c r="F27" i="11"/>
  <c r="N14" i="11"/>
  <c r="N15" i="11"/>
  <c r="N16" i="11"/>
  <c r="N17" i="11"/>
  <c r="N18" i="11"/>
  <c r="N19" i="11"/>
  <c r="N12" i="11"/>
  <c r="L14" i="11"/>
  <c r="L15" i="11"/>
  <c r="L16" i="11"/>
  <c r="L17" i="11"/>
  <c r="L18" i="11"/>
  <c r="L19" i="11"/>
  <c r="L12" i="11"/>
  <c r="J12" i="11"/>
  <c r="H14" i="11"/>
  <c r="H15" i="11"/>
  <c r="H16" i="11"/>
  <c r="H17" i="11"/>
  <c r="H18" i="11"/>
  <c r="H19" i="11"/>
  <c r="H12" i="11"/>
  <c r="F15" i="11"/>
  <c r="F16" i="11"/>
  <c r="F17" i="11"/>
  <c r="F18" i="11"/>
  <c r="F19" i="11"/>
  <c r="F14" i="11"/>
  <c r="F12" i="11"/>
  <c r="P53" i="11"/>
  <c r="Q53" i="11"/>
  <c r="R53" i="11"/>
  <c r="S53" i="11"/>
  <c r="T53" i="11"/>
  <c r="U53" i="11"/>
  <c r="V53" i="11"/>
  <c r="W53" i="11"/>
  <c r="F12" i="22"/>
  <c r="H12" i="22"/>
  <c r="J12" i="22"/>
  <c r="L12" i="22"/>
  <c r="N12" i="22"/>
  <c r="F14" i="22"/>
  <c r="H14" i="22"/>
  <c r="J14" i="22"/>
  <c r="L14" i="22"/>
  <c r="N14" i="22"/>
  <c r="F15" i="22"/>
  <c r="H15" i="22"/>
  <c r="J15" i="22"/>
  <c r="L15" i="22"/>
  <c r="N15" i="22"/>
  <c r="F16" i="22"/>
  <c r="H16" i="22"/>
  <c r="J16" i="22"/>
  <c r="L16" i="22"/>
  <c r="N16" i="22"/>
  <c r="F17" i="22"/>
  <c r="H17" i="22"/>
  <c r="J17" i="22"/>
  <c r="L17" i="22"/>
  <c r="N17" i="22"/>
  <c r="F18" i="22"/>
  <c r="H18" i="22"/>
  <c r="J18" i="22"/>
  <c r="L18" i="22"/>
  <c r="N18" i="22"/>
  <c r="F19" i="22"/>
  <c r="H19" i="22"/>
  <c r="J19" i="22"/>
  <c r="L19" i="22"/>
  <c r="N19" i="22"/>
  <c r="F28" i="22"/>
  <c r="H28" i="22"/>
  <c r="J28" i="22"/>
  <c r="L28" i="22"/>
  <c r="N28" i="22"/>
  <c r="F29" i="22"/>
  <c r="H29" i="22"/>
  <c r="J29" i="22"/>
  <c r="L29" i="22"/>
  <c r="N29" i="22"/>
  <c r="F30" i="22"/>
  <c r="H30" i="22"/>
  <c r="J30" i="22"/>
  <c r="L30" i="22"/>
  <c r="N30" i="22"/>
  <c r="F31" i="22"/>
  <c r="H31" i="22"/>
  <c r="J31" i="22"/>
  <c r="L31" i="22"/>
  <c r="N31" i="22"/>
  <c r="I39" i="22"/>
  <c r="K39" i="22"/>
  <c r="I40" i="22"/>
  <c r="K40" i="22"/>
  <c r="I41" i="22"/>
  <c r="K41" i="22"/>
  <c r="I42" i="22"/>
  <c r="K42" i="22"/>
  <c r="I43" i="22"/>
  <c r="K43" i="22"/>
  <c r="I44" i="22"/>
  <c r="K44" i="22"/>
  <c r="I45" i="22"/>
  <c r="K45" i="22"/>
  <c r="I46" i="22"/>
  <c r="K46" i="22"/>
  <c r="I47" i="22"/>
  <c r="K47" i="22"/>
  <c r="I48" i="22"/>
  <c r="K48" i="22"/>
  <c r="I49" i="22"/>
  <c r="K49" i="22"/>
  <c r="I50" i="22"/>
  <c r="K50" i="22"/>
  <c r="I52" i="22"/>
  <c r="K52" i="22"/>
  <c r="I53" i="22"/>
  <c r="K53" i="22"/>
  <c r="I54" i="22"/>
  <c r="K54" i="22"/>
  <c r="I55" i="22"/>
  <c r="K55" i="22"/>
  <c r="P55" i="22"/>
  <c r="Q55" i="22"/>
  <c r="R55" i="22"/>
  <c r="S55" i="22"/>
  <c r="T55" i="22"/>
  <c r="U55" i="22"/>
  <c r="V55" i="22"/>
  <c r="W55" i="22"/>
  <c r="L51" i="24"/>
  <c r="G12" i="24"/>
  <c r="I12" i="24"/>
  <c r="K12" i="24"/>
  <c r="M12" i="24"/>
  <c r="O12" i="24"/>
  <c r="G14" i="24"/>
  <c r="I14" i="24"/>
  <c r="K14" i="24"/>
  <c r="M14" i="24"/>
  <c r="O14" i="24"/>
  <c r="G15" i="24"/>
  <c r="I15" i="24"/>
  <c r="K15" i="24"/>
  <c r="M15" i="24"/>
  <c r="O15" i="24"/>
  <c r="G16" i="24"/>
  <c r="I16" i="24"/>
  <c r="K16" i="24"/>
  <c r="M16" i="24"/>
  <c r="O16" i="24"/>
  <c r="G17" i="24"/>
  <c r="I17" i="24"/>
  <c r="K17" i="24"/>
  <c r="M17" i="24"/>
  <c r="O17" i="24"/>
  <c r="G18" i="24"/>
  <c r="I18" i="24"/>
  <c r="K18" i="24"/>
  <c r="M18" i="24"/>
  <c r="O18" i="24"/>
  <c r="G19" i="24"/>
  <c r="I19" i="24"/>
  <c r="K19" i="24"/>
  <c r="M19" i="24"/>
  <c r="O19" i="24"/>
  <c r="G28" i="24"/>
  <c r="I28" i="24"/>
  <c r="K28" i="24"/>
  <c r="M28" i="24"/>
  <c r="O28" i="24"/>
  <c r="G29" i="24"/>
  <c r="I29" i="24"/>
  <c r="K29" i="24"/>
  <c r="M29" i="24"/>
  <c r="O29" i="24"/>
  <c r="G30" i="24"/>
  <c r="I30" i="24"/>
  <c r="K30" i="24"/>
  <c r="M30" i="24"/>
  <c r="O30" i="24"/>
  <c r="G31" i="24"/>
  <c r="I31" i="24"/>
  <c r="K31" i="24"/>
  <c r="M31" i="24"/>
  <c r="O31" i="24"/>
  <c r="J39" i="24"/>
  <c r="L39" i="24"/>
  <c r="J40" i="24"/>
  <c r="L40" i="24"/>
  <c r="J41" i="24"/>
  <c r="L41" i="24"/>
  <c r="J42" i="24"/>
  <c r="L42" i="24"/>
  <c r="J43" i="24"/>
  <c r="L43" i="24"/>
  <c r="J44" i="24"/>
  <c r="L44" i="24"/>
  <c r="J45" i="24"/>
  <c r="L45" i="24"/>
  <c r="J46" i="24"/>
  <c r="L46" i="24"/>
  <c r="J47" i="24"/>
  <c r="L47" i="24"/>
  <c r="J48" i="24"/>
  <c r="L48" i="24"/>
  <c r="J49" i="24"/>
  <c r="L49" i="24"/>
  <c r="J50" i="24"/>
  <c r="L50" i="24"/>
  <c r="J52" i="24"/>
  <c r="L52" i="24"/>
  <c r="J53" i="24"/>
  <c r="L53" i="24"/>
  <c r="J54" i="24"/>
  <c r="L54" i="24"/>
  <c r="J55" i="24"/>
  <c r="L55" i="24"/>
  <c r="Q55" i="24"/>
  <c r="R55" i="24"/>
  <c r="S55" i="24"/>
  <c r="T55" i="24"/>
  <c r="U55" i="24"/>
  <c r="V55" i="24"/>
  <c r="W55" i="24"/>
  <c r="X55" i="24"/>
  <c r="Q29" i="27"/>
  <c r="Q30" i="27"/>
  <c r="Q31" i="27"/>
  <c r="Q28" i="27"/>
  <c r="Q13" i="27"/>
  <c r="Q14" i="27"/>
  <c r="Q15" i="27"/>
  <c r="Q16" i="27"/>
  <c r="Q17" i="27"/>
  <c r="Q18" i="27"/>
  <c r="Q19" i="27"/>
  <c r="Q12" i="27"/>
  <c r="G12" i="27"/>
  <c r="I12" i="27"/>
  <c r="K12" i="27"/>
  <c r="M12" i="27"/>
  <c r="O12" i="27"/>
  <c r="G14" i="27"/>
  <c r="I14" i="27"/>
  <c r="K14" i="27"/>
  <c r="M14" i="27"/>
  <c r="O14" i="27"/>
  <c r="G15" i="27"/>
  <c r="I15" i="27"/>
  <c r="K15" i="27"/>
  <c r="M15" i="27"/>
  <c r="O15" i="27"/>
  <c r="G16" i="27"/>
  <c r="I16" i="27"/>
  <c r="K16" i="27"/>
  <c r="M16" i="27"/>
  <c r="O16" i="27"/>
  <c r="G17" i="27"/>
  <c r="I17" i="27"/>
  <c r="K17" i="27"/>
  <c r="M17" i="27"/>
  <c r="O17" i="27"/>
  <c r="G18" i="27"/>
  <c r="I18" i="27"/>
  <c r="K18" i="27"/>
  <c r="M18" i="27"/>
  <c r="O18" i="27"/>
  <c r="G19" i="27"/>
  <c r="I19" i="27"/>
  <c r="K19" i="27"/>
  <c r="M19" i="27"/>
  <c r="O19" i="27"/>
  <c r="G28" i="27"/>
  <c r="I28" i="27"/>
  <c r="K28" i="27"/>
  <c r="M28" i="27"/>
  <c r="O28" i="27"/>
  <c r="G29" i="27"/>
  <c r="I29" i="27"/>
  <c r="K29" i="27"/>
  <c r="M29" i="27"/>
  <c r="O29" i="27"/>
  <c r="G30" i="27"/>
  <c r="I30" i="27"/>
  <c r="K30" i="27"/>
  <c r="M30" i="27"/>
  <c r="O30" i="27"/>
  <c r="G31" i="27"/>
  <c r="I31" i="27"/>
  <c r="K31" i="27"/>
  <c r="M31" i="27"/>
  <c r="O31" i="27"/>
  <c r="J39" i="27"/>
  <c r="L39" i="27"/>
  <c r="J40" i="27"/>
  <c r="L40" i="27"/>
  <c r="J41" i="27"/>
  <c r="L41" i="27"/>
  <c r="J42" i="27"/>
  <c r="L42" i="27"/>
  <c r="J43" i="27"/>
  <c r="L43" i="27"/>
  <c r="J44" i="27"/>
  <c r="L44" i="27"/>
  <c r="J45" i="27"/>
  <c r="L45" i="27"/>
  <c r="J46" i="27"/>
  <c r="L46" i="27"/>
  <c r="J47" i="27"/>
  <c r="L47" i="27"/>
  <c r="J48" i="27"/>
  <c r="L48" i="27"/>
  <c r="J49" i="27"/>
  <c r="L49" i="27"/>
  <c r="J50" i="27"/>
  <c r="L50" i="27"/>
  <c r="L51" i="27"/>
  <c r="J52" i="27"/>
  <c r="L52" i="27"/>
  <c r="J53" i="27"/>
  <c r="L53" i="27"/>
  <c r="J54" i="27"/>
  <c r="L54" i="27"/>
  <c r="J55" i="27"/>
  <c r="L55" i="27"/>
  <c r="Q55" i="27"/>
  <c r="R55" i="27"/>
  <c r="S55" i="27"/>
  <c r="T55" i="27"/>
  <c r="U55" i="27"/>
  <c r="V55" i="27"/>
  <c r="W55" i="27"/>
  <c r="X55" i="27"/>
  <c r="E52" i="21"/>
  <c r="F52" i="21"/>
  <c r="E53" i="21"/>
  <c r="F53" i="21"/>
  <c r="E54" i="21"/>
  <c r="F54" i="21"/>
  <c r="E55" i="21"/>
  <c r="F55" i="21"/>
  <c r="E56" i="21"/>
  <c r="F56" i="21"/>
  <c r="E57" i="21"/>
  <c r="F57" i="21"/>
  <c r="E58" i="21"/>
  <c r="F58" i="21"/>
  <c r="E59" i="21"/>
  <c r="F59" i="21"/>
  <c r="E60" i="21"/>
  <c r="F60" i="21"/>
  <c r="E61" i="21"/>
  <c r="F61" i="21"/>
  <c r="E62" i="21"/>
  <c r="F62" i="21"/>
  <c r="E63" i="21"/>
  <c r="F63" i="21"/>
  <c r="L80" i="4"/>
  <c r="K80" i="4"/>
  <c r="J80" i="4"/>
  <c r="I80" i="4"/>
  <c r="H80" i="4"/>
  <c r="G80" i="4"/>
  <c r="F80" i="4"/>
  <c r="E80" i="4"/>
  <c r="D80" i="4"/>
  <c r="C80" i="4"/>
  <c r="L79" i="4"/>
  <c r="K79" i="4"/>
  <c r="J79" i="4"/>
  <c r="I79" i="4"/>
  <c r="H79" i="4"/>
  <c r="G79" i="4"/>
  <c r="F79" i="4"/>
  <c r="E79" i="4"/>
  <c r="D79" i="4"/>
  <c r="C79" i="4"/>
  <c r="L78" i="4"/>
  <c r="K78" i="4"/>
  <c r="J78" i="4"/>
  <c r="I78" i="4"/>
  <c r="H78" i="4"/>
  <c r="G78" i="4"/>
  <c r="F78" i="4"/>
  <c r="E78" i="4"/>
  <c r="D78" i="4"/>
  <c r="C78" i="4"/>
  <c r="L77" i="4"/>
  <c r="K77" i="4"/>
  <c r="J77" i="4"/>
  <c r="I77" i="4"/>
  <c r="H77" i="4"/>
  <c r="G77" i="4"/>
  <c r="F77" i="4"/>
  <c r="E77" i="4"/>
  <c r="D77" i="4"/>
  <c r="C77" i="4"/>
  <c r="L76" i="4"/>
  <c r="K76" i="4"/>
  <c r="J76" i="4"/>
  <c r="I76" i="4"/>
  <c r="H76" i="4"/>
  <c r="G76" i="4"/>
  <c r="F76" i="4"/>
  <c r="E76" i="4"/>
  <c r="D76" i="4"/>
  <c r="C76" i="4"/>
  <c r="AU80" i="4"/>
  <c r="AT80" i="4"/>
  <c r="AS80" i="4"/>
  <c r="AR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T80" i="4"/>
  <c r="S80" i="4"/>
  <c r="R80" i="4"/>
  <c r="Q80" i="4"/>
  <c r="P80" i="4"/>
  <c r="O80" i="4"/>
  <c r="N80" i="4"/>
  <c r="N79" i="4"/>
  <c r="AU79" i="4"/>
  <c r="AT79" i="4"/>
  <c r="AS79" i="4"/>
  <c r="AR79" i="4"/>
  <c r="AP79" i="4"/>
  <c r="AN79" i="4"/>
  <c r="AO79" i="4"/>
  <c r="AM79" i="4"/>
  <c r="AL79" i="4"/>
  <c r="AK79" i="4"/>
  <c r="AJ79" i="4"/>
  <c r="AI79" i="4"/>
  <c r="AH79" i="4"/>
  <c r="AG79" i="4"/>
  <c r="AF79" i="4"/>
  <c r="AE79" i="4"/>
  <c r="AC79" i="4"/>
  <c r="AD79" i="4"/>
  <c r="Z79" i="4"/>
  <c r="Y79" i="4"/>
  <c r="X79" i="4"/>
  <c r="W79" i="4"/>
  <c r="V79" i="4"/>
  <c r="T79" i="4"/>
  <c r="S79" i="4"/>
  <c r="O79" i="4"/>
  <c r="P79" i="4"/>
  <c r="Q79" i="4"/>
  <c r="R79" i="4"/>
  <c r="AO75" i="4"/>
  <c r="AO76" i="4"/>
  <c r="AC77" i="4"/>
  <c r="AA75" i="4"/>
  <c r="AD78" i="4"/>
  <c r="AC78" i="4"/>
  <c r="AB78" i="4"/>
  <c r="AD77" i="4"/>
  <c r="AB77" i="4"/>
  <c r="AD76" i="4"/>
  <c r="AC76" i="4"/>
  <c r="AB76" i="4"/>
  <c r="AD75" i="4"/>
  <c r="AC75" i="4"/>
  <c r="AB75" i="4"/>
  <c r="AA78" i="4"/>
  <c r="AA77" i="4"/>
  <c r="AA76" i="4"/>
  <c r="Z78" i="4"/>
  <c r="Z77" i="4"/>
  <c r="Z76" i="4"/>
  <c r="Z75" i="4"/>
  <c r="AU78" i="4"/>
  <c r="AT78" i="4"/>
  <c r="AS78" i="4"/>
  <c r="AR78" i="4"/>
  <c r="AP78" i="4"/>
  <c r="AO78" i="4"/>
  <c r="AM78" i="4"/>
  <c r="AL78" i="4"/>
  <c r="AK78" i="4"/>
  <c r="AJ78" i="4"/>
  <c r="AI78" i="4"/>
  <c r="AH78" i="4"/>
  <c r="AG78" i="4"/>
  <c r="AF78" i="4"/>
  <c r="AE78" i="4"/>
  <c r="Y78" i="4"/>
  <c r="X78" i="4"/>
  <c r="W78" i="4"/>
  <c r="V78" i="4"/>
  <c r="T78" i="4"/>
  <c r="S78" i="4"/>
  <c r="R78" i="4"/>
  <c r="Q78" i="4"/>
  <c r="P78" i="4"/>
  <c r="O78" i="4"/>
  <c r="N78" i="4"/>
  <c r="N75" i="4"/>
  <c r="AE77" i="4"/>
  <c r="AF77" i="4"/>
  <c r="AG77" i="4"/>
  <c r="AH77" i="4"/>
  <c r="AI77" i="4"/>
  <c r="AJ77" i="4"/>
  <c r="AK77" i="4"/>
  <c r="AL77" i="4"/>
  <c r="AM77" i="4"/>
  <c r="AN77" i="4"/>
  <c r="AO77" i="4"/>
  <c r="AP77" i="4"/>
  <c r="AR77" i="4"/>
  <c r="AS77" i="4"/>
  <c r="AT77" i="4"/>
  <c r="AU77" i="4"/>
  <c r="V77" i="4"/>
  <c r="W77" i="4"/>
  <c r="X77" i="4"/>
  <c r="Y77" i="4"/>
  <c r="V76" i="4"/>
  <c r="W76" i="4"/>
  <c r="X76" i="4"/>
  <c r="Y76" i="4"/>
  <c r="V75" i="4"/>
  <c r="W75" i="4"/>
  <c r="X75" i="4"/>
  <c r="Y75" i="4"/>
  <c r="U77" i="4"/>
  <c r="U76" i="4"/>
  <c r="U75" i="4"/>
  <c r="P77" i="4"/>
  <c r="Q77" i="4"/>
  <c r="R77" i="4"/>
  <c r="S77" i="4"/>
  <c r="T77" i="4"/>
  <c r="P76" i="4"/>
  <c r="Q76" i="4"/>
  <c r="R76" i="4"/>
  <c r="S76" i="4"/>
  <c r="T76" i="4"/>
  <c r="P75" i="4"/>
  <c r="Q75" i="4"/>
  <c r="R75" i="4"/>
  <c r="S75" i="4"/>
  <c r="T75" i="4"/>
  <c r="O77" i="4"/>
  <c r="O76" i="4"/>
  <c r="O75" i="4"/>
  <c r="N77" i="4"/>
  <c r="N76" i="4"/>
  <c r="L135" i="25"/>
  <c r="K135" i="25"/>
  <c r="J135" i="25"/>
  <c r="I135" i="25"/>
  <c r="H135" i="25"/>
  <c r="G135" i="25"/>
  <c r="F135" i="25"/>
  <c r="E135" i="25"/>
  <c r="D135" i="25"/>
  <c r="C135" i="25"/>
  <c r="L136" i="25"/>
  <c r="K136" i="25"/>
  <c r="J136" i="25"/>
  <c r="I136" i="25"/>
  <c r="H136" i="25"/>
  <c r="G136" i="25"/>
  <c r="F136" i="25"/>
  <c r="E136" i="25"/>
  <c r="D136" i="25"/>
  <c r="C136" i="25"/>
  <c r="L137" i="25"/>
  <c r="K137" i="25"/>
  <c r="J137" i="25"/>
  <c r="I137" i="25"/>
  <c r="H137" i="25"/>
  <c r="G137" i="25"/>
  <c r="F137" i="25"/>
  <c r="E137" i="25"/>
  <c r="D137" i="25"/>
  <c r="C137" i="25"/>
  <c r="L138" i="25"/>
  <c r="K138" i="25"/>
  <c r="J138" i="25"/>
  <c r="I138" i="25"/>
  <c r="H138" i="25"/>
  <c r="G138" i="25"/>
  <c r="F138" i="25"/>
  <c r="E138" i="25"/>
  <c r="D138" i="25"/>
  <c r="C138" i="25"/>
  <c r="L140" i="25"/>
  <c r="K140" i="25"/>
  <c r="J140" i="25"/>
  <c r="I140" i="25"/>
  <c r="H140" i="25"/>
  <c r="G140" i="25"/>
  <c r="F140" i="25"/>
  <c r="E140" i="25"/>
  <c r="D140" i="25"/>
  <c r="L139" i="25"/>
  <c r="K139" i="25"/>
  <c r="J139" i="25"/>
  <c r="I139" i="25"/>
  <c r="H139" i="25"/>
  <c r="G139" i="25"/>
  <c r="F139" i="25"/>
  <c r="E139" i="25"/>
  <c r="D139" i="25"/>
  <c r="C139" i="25"/>
  <c r="C140" i="25"/>
  <c r="AU140" i="25"/>
  <c r="AT140" i="25"/>
  <c r="AS140" i="25"/>
  <c r="AR140" i="25"/>
  <c r="AP140" i="25"/>
  <c r="AO140" i="25"/>
  <c r="AN140" i="25"/>
  <c r="AM140" i="25"/>
  <c r="AL140" i="25"/>
  <c r="AK140" i="25"/>
  <c r="AJ140" i="25"/>
  <c r="AI140" i="25"/>
  <c r="AH140" i="25"/>
  <c r="AG140" i="25"/>
  <c r="AF140" i="25"/>
  <c r="AE140" i="25"/>
  <c r="AD140" i="25"/>
  <c r="AC140" i="25"/>
  <c r="AB140" i="25"/>
  <c r="AA140" i="25"/>
  <c r="Z140" i="25"/>
  <c r="Y140" i="25"/>
  <c r="X140" i="25"/>
  <c r="W140" i="25"/>
  <c r="V140" i="25"/>
  <c r="T140" i="25"/>
  <c r="S140" i="25"/>
  <c r="R140" i="25"/>
  <c r="Q140" i="25"/>
  <c r="P140" i="25"/>
  <c r="O140" i="25"/>
  <c r="N140" i="25"/>
  <c r="N135" i="25"/>
  <c r="O135" i="25"/>
  <c r="P135" i="25"/>
  <c r="Q135" i="25"/>
  <c r="R135" i="25"/>
  <c r="S135" i="25"/>
  <c r="T135" i="25"/>
  <c r="U135" i="25"/>
  <c r="V135" i="25"/>
  <c r="W135" i="25"/>
  <c r="X135" i="25"/>
  <c r="Y135" i="25"/>
  <c r="Z135" i="25"/>
  <c r="AA135" i="25"/>
  <c r="AB135" i="25"/>
  <c r="AC135" i="25"/>
  <c r="AD135" i="25"/>
  <c r="AO135" i="25"/>
  <c r="N136" i="25"/>
  <c r="O136" i="25"/>
  <c r="P136" i="25"/>
  <c r="Q136" i="25"/>
  <c r="R136" i="25"/>
  <c r="S136" i="25"/>
  <c r="T136" i="25"/>
  <c r="U136" i="25"/>
  <c r="V136" i="25"/>
  <c r="W136" i="25"/>
  <c r="X136" i="25"/>
  <c r="Y136" i="25"/>
  <c r="Z136" i="25"/>
  <c r="AA136" i="25"/>
  <c r="AB136" i="25"/>
  <c r="AC136" i="25"/>
  <c r="AD136" i="25"/>
  <c r="AO136" i="25"/>
  <c r="N137" i="25"/>
  <c r="O137" i="25"/>
  <c r="P137" i="25"/>
  <c r="Q137" i="25"/>
  <c r="R137" i="25"/>
  <c r="S137" i="25"/>
  <c r="T137" i="25"/>
  <c r="U137" i="25"/>
  <c r="V137" i="25"/>
  <c r="W137" i="25"/>
  <c r="X137" i="25"/>
  <c r="Y137" i="25"/>
  <c r="Z137" i="25"/>
  <c r="AA137" i="25"/>
  <c r="AB137" i="25"/>
  <c r="AC137" i="25"/>
  <c r="AD137" i="25"/>
  <c r="AE137" i="25"/>
  <c r="AF137" i="25"/>
  <c r="AG137" i="25"/>
  <c r="AH137" i="25"/>
  <c r="AI137" i="25"/>
  <c r="AJ137" i="25"/>
  <c r="AK137" i="25"/>
  <c r="AL137" i="25"/>
  <c r="AM137" i="25"/>
  <c r="AN137" i="25"/>
  <c r="AO137" i="25"/>
  <c r="AP137" i="25"/>
  <c r="AR137" i="25"/>
  <c r="AS137" i="25"/>
  <c r="AT137" i="25"/>
  <c r="AU137" i="25"/>
  <c r="N138" i="25"/>
  <c r="O138" i="25"/>
  <c r="P138" i="25"/>
  <c r="Q138" i="25"/>
  <c r="R138" i="25"/>
  <c r="S138" i="25"/>
  <c r="T138" i="25"/>
  <c r="V138" i="25"/>
  <c r="W138" i="25"/>
  <c r="X138" i="25"/>
  <c r="Y138" i="25"/>
  <c r="Z138" i="25"/>
  <c r="AA138" i="25"/>
  <c r="AB138" i="25"/>
  <c r="AC138" i="25"/>
  <c r="AD138" i="25"/>
  <c r="AE138" i="25"/>
  <c r="AF138" i="25"/>
  <c r="AG138" i="25"/>
  <c r="AH138" i="25"/>
  <c r="AI138" i="25"/>
  <c r="AJ138" i="25"/>
  <c r="AK138" i="25"/>
  <c r="AL138" i="25"/>
  <c r="AM138" i="25"/>
  <c r="AO138" i="25"/>
  <c r="AP138" i="25"/>
  <c r="AR138" i="25"/>
  <c r="AS138" i="25"/>
  <c r="AT138" i="25"/>
  <c r="AU138" i="25"/>
  <c r="N139" i="25"/>
  <c r="O139" i="25"/>
  <c r="P139" i="25"/>
  <c r="Q139" i="25"/>
  <c r="R139" i="25"/>
  <c r="S139" i="25"/>
  <c r="T139" i="25"/>
  <c r="V139" i="25"/>
  <c r="W139" i="25"/>
  <c r="X139" i="25"/>
  <c r="Y139" i="25"/>
  <c r="Z139" i="25"/>
  <c r="AC139" i="25"/>
  <c r="AD139" i="25"/>
  <c r="AE139" i="25"/>
  <c r="AF139" i="25"/>
  <c r="AG139" i="25"/>
  <c r="AH139" i="25"/>
  <c r="AI139" i="25"/>
  <c r="AJ139" i="25"/>
  <c r="AK139" i="25"/>
  <c r="AL139" i="25"/>
  <c r="AM139" i="25"/>
  <c r="AN139" i="25"/>
  <c r="AO139" i="25"/>
  <c r="AP139" i="25"/>
  <c r="AR139" i="25"/>
  <c r="AS139" i="25"/>
  <c r="AT139" i="25"/>
  <c r="AU139" i="25"/>
  <c r="Z35" i="1" l="1"/>
  <c r="Z37" i="1"/>
  <c r="P5" i="2"/>
  <c r="P7" i="2"/>
  <c r="P9" i="2"/>
  <c r="P11" i="2"/>
  <c r="AD28" i="2"/>
  <c r="AC35" i="2"/>
  <c r="K57" i="2"/>
  <c r="N61" i="2"/>
  <c r="O61" i="2" s="1"/>
  <c r="N63" i="2"/>
  <c r="O63" i="2" s="1"/>
  <c r="K70" i="2"/>
  <c r="O7" i="1"/>
  <c r="O11" i="1"/>
  <c r="Z38" i="1"/>
  <c r="P44" i="1"/>
  <c r="P46" i="1"/>
  <c r="O6" i="1"/>
  <c r="O10" i="1"/>
  <c r="Y22" i="1"/>
  <c r="Y27" i="1"/>
  <c r="Y28" i="1"/>
  <c r="AB35" i="1"/>
  <c r="AC23" i="2"/>
  <c r="AD24" i="2"/>
  <c r="AC27" i="2"/>
  <c r="AC38" i="2"/>
  <c r="P4" i="2"/>
  <c r="P6" i="2"/>
  <c r="AC22" i="2"/>
  <c r="AD23" i="2"/>
  <c r="AC26" i="2"/>
  <c r="AD27" i="2"/>
  <c r="AD37" i="2"/>
  <c r="AD38" i="2"/>
  <c r="N56" i="2"/>
  <c r="O56" i="2" s="1"/>
  <c r="K63" i="2"/>
  <c r="N67" i="2"/>
  <c r="O67" i="2" s="1"/>
  <c r="Z20" i="1"/>
  <c r="AB20" i="1"/>
  <c r="Y26" i="1"/>
  <c r="AB37" i="1"/>
  <c r="Y38" i="1"/>
  <c r="AC20" i="2"/>
  <c r="AD22" i="2"/>
  <c r="AD26" i="2"/>
  <c r="P12" i="2"/>
  <c r="AD20" i="2"/>
  <c r="AC24" i="2"/>
  <c r="AD25" i="2"/>
  <c r="AC28" i="2"/>
  <c r="AE28" i="2" s="1"/>
  <c r="Q44" i="2"/>
  <c r="Q46" i="2"/>
  <c r="N62" i="2"/>
  <c r="O62" i="2" s="1"/>
  <c r="K68" i="2"/>
  <c r="O3" i="1"/>
  <c r="Z24" i="1"/>
  <c r="AB24" i="1"/>
  <c r="Y36" i="1"/>
  <c r="Y37" i="1"/>
  <c r="AA37" i="1" s="1"/>
  <c r="AB38" i="1"/>
  <c r="AE27" i="2"/>
  <c r="P10" i="2"/>
  <c r="N54" i="2"/>
  <c r="O54" i="2" s="1"/>
  <c r="N58" i="2"/>
  <c r="O58" i="2" s="1"/>
  <c r="O4" i="1"/>
  <c r="O8" i="1"/>
  <c r="O12" i="1"/>
  <c r="Y24" i="1"/>
  <c r="AA24" i="1" s="1"/>
  <c r="Z25" i="1"/>
  <c r="AB25" i="1"/>
  <c r="Z28" i="1"/>
  <c r="Y35" i="1"/>
  <c r="AA35" i="1" s="1"/>
  <c r="AB36" i="1"/>
  <c r="AE20" i="2"/>
  <c r="AE24" i="2"/>
  <c r="AE38" i="2"/>
  <c r="K55" i="2"/>
  <c r="Y20" i="1"/>
  <c r="Z23" i="1"/>
  <c r="AA23" i="1" s="1"/>
  <c r="AB23" i="1"/>
  <c r="Z27" i="1"/>
  <c r="AA27" i="1" s="1"/>
  <c r="AB27" i="1"/>
  <c r="AA38" i="1"/>
  <c r="AE22" i="2"/>
  <c r="AC25" i="2"/>
  <c r="P8" i="2"/>
  <c r="AD35" i="2"/>
  <c r="AE35" i="2" s="1"/>
  <c r="AC36" i="2"/>
  <c r="AE36" i="2" s="1"/>
  <c r="AC37" i="2"/>
  <c r="AE37" i="2" s="1"/>
  <c r="Q47" i="2"/>
  <c r="N60" i="2"/>
  <c r="O60" i="2" s="1"/>
  <c r="N64" i="2"/>
  <c r="O64" i="2" s="1"/>
  <c r="N69" i="2"/>
  <c r="O69" i="2" s="1"/>
  <c r="O5" i="1"/>
  <c r="O9" i="1"/>
  <c r="Z22" i="1"/>
  <c r="AB22" i="1"/>
  <c r="Y25" i="1"/>
  <c r="Z26" i="1"/>
  <c r="AA26" i="1" s="1"/>
  <c r="AB26" i="1"/>
  <c r="Z36" i="1"/>
  <c r="K54" i="2"/>
  <c r="K56" i="2"/>
  <c r="K58" i="2"/>
  <c r="K60" i="2"/>
  <c r="K62" i="2"/>
  <c r="K64" i="2"/>
  <c r="K67" i="2"/>
  <c r="K69" i="2"/>
  <c r="AE26" i="2" l="1"/>
  <c r="AE23" i="2"/>
  <c r="AA22" i="1"/>
  <c r="AE25" i="2"/>
  <c r="AA20" i="1"/>
  <c r="AA28" i="1"/>
  <c r="AA36" i="1"/>
  <c r="AA25" i="1"/>
</calcChain>
</file>

<file path=xl/sharedStrings.xml><?xml version="1.0" encoding="utf-8"?>
<sst xmlns="http://schemas.openxmlformats.org/spreadsheetml/2006/main" count="2252" uniqueCount="218">
  <si>
    <t>2 0 0 5</t>
  </si>
  <si>
    <t>únor</t>
  </si>
  <si>
    <t>profil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</si>
  <si>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</si>
  <si>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</si>
  <si>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</si>
  <si>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</si>
  <si>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</si>
  <si>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</si>
  <si>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</si>
  <si>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</si>
  <si>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</si>
  <si>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</si>
  <si>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min</t>
  </si>
  <si>
    <t>max</t>
  </si>
  <si>
    <t>rozdíl</t>
  </si>
  <si>
    <t>prumer</t>
  </si>
  <si>
    <t>P-1</t>
  </si>
  <si>
    <t>P-2</t>
  </si>
  <si>
    <t>podtéká</t>
  </si>
  <si>
    <t>P-3</t>
  </si>
  <si>
    <t>P-4</t>
  </si>
  <si>
    <t>P-5</t>
  </si>
  <si>
    <t>P-6</t>
  </si>
  <si>
    <t>P-7</t>
  </si>
  <si>
    <t>P-8</t>
  </si>
  <si>
    <t>P-9</t>
  </si>
  <si>
    <t>P-10</t>
  </si>
  <si>
    <t>D-1</t>
  </si>
  <si>
    <t>-</t>
  </si>
  <si>
    <t>hloubka od OB (m)</t>
  </si>
  <si>
    <t>OB(m)</t>
  </si>
  <si>
    <t>OB (m n.m.)</t>
  </si>
  <si>
    <t>h l a d i n a  o d  O B</t>
  </si>
  <si>
    <t>m</t>
  </si>
  <si>
    <t>m n.m.</t>
  </si>
  <si>
    <t>V-1</t>
  </si>
  <si>
    <t>V-2</t>
  </si>
  <si>
    <t>V-3</t>
  </si>
  <si>
    <t>V-4</t>
  </si>
  <si>
    <t>V-5</t>
  </si>
  <si>
    <t>V-6</t>
  </si>
  <si>
    <t>V-7</t>
  </si>
  <si>
    <t>V-8</t>
  </si>
  <si>
    <t>H-1</t>
  </si>
  <si>
    <t>M-1</t>
  </si>
  <si>
    <t>M-1A</t>
  </si>
  <si>
    <t>M-2</t>
  </si>
  <si>
    <t>M-3</t>
  </si>
  <si>
    <t>přeliv 1</t>
  </si>
  <si>
    <t>přeliv 2</t>
  </si>
  <si>
    <t>přeliv 3</t>
  </si>
  <si>
    <t>přeliv 4</t>
  </si>
  <si>
    <t>přeliv 5</t>
  </si>
  <si>
    <t>leden</t>
  </si>
  <si>
    <t>neměřit</t>
  </si>
  <si>
    <t>hladina vody od OB</t>
  </si>
  <si>
    <t>označení studny</t>
  </si>
  <si>
    <t>parcela</t>
  </si>
  <si>
    <t>OB (m)</t>
  </si>
  <si>
    <t>studna č.p. 52 (stará hájovna)</t>
  </si>
  <si>
    <t>st. 61</t>
  </si>
  <si>
    <t>498/1</t>
  </si>
  <si>
    <t>194/2</t>
  </si>
  <si>
    <t>194/1</t>
  </si>
  <si>
    <t>st. 5</t>
  </si>
  <si>
    <t>st. 15</t>
  </si>
  <si>
    <t>st. 2/1</t>
  </si>
  <si>
    <t>st. 4/1</t>
  </si>
  <si>
    <t>st.10/1</t>
  </si>
  <si>
    <t>st. 1</t>
  </si>
  <si>
    <t>studna č.p. 1      p. Mimra</t>
  </si>
  <si>
    <t>st. 9/1</t>
  </si>
  <si>
    <t>studna v areálu školy</t>
  </si>
  <si>
    <t>st. 69</t>
  </si>
  <si>
    <t>st. 19</t>
  </si>
  <si>
    <t>st. 48</t>
  </si>
  <si>
    <t>st. 21/1</t>
  </si>
  <si>
    <t>hladina vody od OB (m)</t>
  </si>
  <si>
    <t>Příloha č. 4</t>
  </si>
  <si>
    <t>KOSTELECKÉ HORKY - MONITORING VODNÍCH A NA VODU VÁZANÝCH EKOSYSTÉMŮ V ROCE 2007</t>
  </si>
  <si>
    <t>Přehledná tabulka vývoje stavů hladiny podzemní vody v monitorovacích vrtech řady  „V“ a „M“, ve studních v obci, průtoků na vodotečích v prostoru těžebny a průtoky v obci</t>
  </si>
  <si>
    <t>červeně</t>
  </si>
  <si>
    <t>jsou uvedeny maximální hodnoty dosažené v roce 2007</t>
  </si>
  <si>
    <t>modře</t>
  </si>
  <si>
    <t>jsou uvedeny minimální hodnoty dosažené v roce 2007</t>
  </si>
  <si>
    <t>přeliv 1 (l/s)</t>
  </si>
  <si>
    <t>přeliv 2 (l/s)</t>
  </si>
  <si>
    <t>přeliv 3 (l/s)</t>
  </si>
  <si>
    <t>přeliv 4 (l/s)</t>
  </si>
  <si>
    <t>přeliv 5 (l/s)</t>
  </si>
  <si>
    <t xml:space="preserve">únor </t>
  </si>
  <si>
    <t>studna č.p. 27 pí. Dostálová</t>
  </si>
  <si>
    <t>P-1 (l/s)</t>
  </si>
  <si>
    <t>P-2 (l/s)</t>
  </si>
  <si>
    <t>P-3 (l/s)</t>
  </si>
  <si>
    <t>P-4 (l/s)</t>
  </si>
  <si>
    <t>studna č.p. 1 p. Mimra</t>
  </si>
  <si>
    <t>P-5 (l/s)</t>
  </si>
  <si>
    <t>P-6 (l/s)</t>
  </si>
  <si>
    <t>P-7 (l/s)</t>
  </si>
  <si>
    <t>P-8 (l/s)</t>
  </si>
  <si>
    <t>P-9 (l/s)</t>
  </si>
  <si>
    <t>P-10 (l/s)</t>
  </si>
  <si>
    <t>D-1 (l/s)</t>
  </si>
  <si>
    <t>PRŮMĚR</t>
  </si>
  <si>
    <t>KOSTELECKÉ HORKY - MONITORING VODNÍCH A NA VODU VÁZANÝCH EKOSYSTÉMŮ V ROCE 2008</t>
  </si>
  <si>
    <t>jsou uvedeny maximální hodnoty dosažené v roce 2008</t>
  </si>
  <si>
    <t>jsou uvedeny minimální hodnoty dosažené v roce 2008</t>
  </si>
  <si>
    <t>monitorované objekty</t>
  </si>
  <si>
    <t>četnost monitoringu</t>
  </si>
  <si>
    <t>poznámka</t>
  </si>
  <si>
    <t>vrty v ložisku (V-1 a V-3 až V-8)</t>
  </si>
  <si>
    <t>1x za 2 měsíce</t>
  </si>
  <si>
    <t>vrty vně ložiska (M-1, M-1A, M-2 a M-3)</t>
  </si>
  <si>
    <t>1x za měsíc</t>
  </si>
  <si>
    <t>1x za 3 měsíce</t>
  </si>
  <si>
    <t>domovní studny a přelivy v Kosteleckých Horkách</t>
  </si>
  <si>
    <t>monitoring ekosystémů</t>
  </si>
  <si>
    <t>6 lokalit + území těžby (čtverce)</t>
  </si>
  <si>
    <t>botanika, batrachologie</t>
  </si>
  <si>
    <t>monitoring jakosti</t>
  </si>
  <si>
    <t>jakost vody ve vrtech vně ložiska (M-1, M-1A, M-2 a M-3)</t>
  </si>
  <si>
    <t>1x za rok**</t>
  </si>
  <si>
    <t>jakost vody ve vodotečích (P-1 až P-10)</t>
  </si>
  <si>
    <t>1x za rok</t>
  </si>
  <si>
    <t>nádoba = 30 l</t>
  </si>
  <si>
    <t>profil (l/s)</t>
  </si>
  <si>
    <t>(m)</t>
  </si>
  <si>
    <t>označení studny (m)</t>
  </si>
  <si>
    <t>měření 1</t>
  </si>
  <si>
    <t>měření 2</t>
  </si>
  <si>
    <t>měření 3</t>
  </si>
  <si>
    <t>objekt</t>
  </si>
  <si>
    <t>NEL (mg/l)</t>
  </si>
  <si>
    <t>&lt;0,05</t>
  </si>
  <si>
    <t>KOSTELECKÉ HORKY - MONITORING VODNÍCH A NA VODU VÁZANÝCH EKOSYSTÉMŮ V ROCE 2009</t>
  </si>
  <si>
    <t>jsou uvedeny maximální hodnoty dosažené v roce 2009</t>
  </si>
  <si>
    <t>jsou uvedeny minimální hodnoty dosažené v roce 2009</t>
  </si>
  <si>
    <t>NL, NEL</t>
  </si>
  <si>
    <t>Q</t>
  </si>
  <si>
    <t>KOSTELECKÉ HORKY - MONITORING VODNÍCH A NA VODU VÁZANÝCH EKOSYSTÉMŮ V ROCE 2010</t>
  </si>
  <si>
    <t>&lt;0,02</t>
  </si>
  <si>
    <t>1.10</t>
  </si>
  <si>
    <t>2.10</t>
  </si>
  <si>
    <t>3.10</t>
  </si>
  <si>
    <t>4.10</t>
  </si>
  <si>
    <t>5.10</t>
  </si>
  <si>
    <t>6.10</t>
  </si>
  <si>
    <t>7.10</t>
  </si>
  <si>
    <t>8.10</t>
  </si>
  <si>
    <t>9.10</t>
  </si>
  <si>
    <t>10.10</t>
  </si>
  <si>
    <t>11.10</t>
  </si>
  <si>
    <t>12.10</t>
  </si>
  <si>
    <t>OB             (m)</t>
  </si>
  <si>
    <t>průtok Q</t>
  </si>
  <si>
    <t>monitoring průtoků       a stavů hladin</t>
  </si>
  <si>
    <t>monitoring průtoků          a stavů hladin</t>
  </si>
  <si>
    <t>KOSTELECKÉ HORKY - MONITORING VODNÍCH A NA VODU VÁZANÝCH EKOSYSTÉMŮ V ROCE 2011</t>
  </si>
  <si>
    <t>listoad</t>
  </si>
  <si>
    <t>jsou uvedeny maximální hodnoty dosažené v roce 2011</t>
  </si>
  <si>
    <t>jsou uvedeny minimální hodnoty dosažené v roce 2011</t>
  </si>
  <si>
    <t>Příloha č. 9</t>
  </si>
  <si>
    <t>P-1*</t>
  </si>
  <si>
    <t>P-2*</t>
  </si>
  <si>
    <t>P-5*</t>
  </si>
  <si>
    <t>P-6*</t>
  </si>
  <si>
    <t>P-8*</t>
  </si>
  <si>
    <t>D-1*</t>
  </si>
  <si>
    <t>* při aktivaci drenážního systému, jinak 1x 2 měsíce</t>
  </si>
  <si>
    <t>KOSTELECKÉ HORKY - MONITORING VODNÍCH A NA VODU VÁZANÝCH EKOSYSTÉMŮ V ROCE 2012</t>
  </si>
  <si>
    <t>zrušen</t>
  </si>
  <si>
    <t>jsou uvedeny maximální hodnoty dosažené v roce 2012</t>
  </si>
  <si>
    <t>jsou uvedeny minimální hodnoty dosažené v roce 2012</t>
  </si>
  <si>
    <t xml:space="preserve">průtoky na vodotečích (P-1, P-3, P-5, P-6 a P-8), </t>
  </si>
  <si>
    <t>průtoky na vodotečích (P-4, P-7, P-9 a P-10)</t>
  </si>
  <si>
    <t>1x za 1 měsíc*</t>
  </si>
  <si>
    <t>*) Interval 1 x 1 měsíc bude realizován v případě aktivace drenážního systému. Do doby aktivace bude prováděn v intervalu 1 x 3 měsíce. Také monitoring množství a jakosti vody v drenážním systému bude prováděn po této aktivaci.</t>
  </si>
  <si>
    <t>2.5.2013</t>
  </si>
  <si>
    <t>1.10.2013</t>
  </si>
  <si>
    <t>18.11.2013</t>
  </si>
  <si>
    <t>m n.n.</t>
  </si>
  <si>
    <t>;</t>
  </si>
  <si>
    <t>KOSTELECKÉ HORKY - MONITORING VODNÍCH A NA VODU VÁZANÝCH EKOSYSTÉMŮ V ROCE 2013</t>
  </si>
  <si>
    <t>1x za 4 měsíce</t>
  </si>
  <si>
    <t>výústi drenážního systému (D-X)</t>
  </si>
  <si>
    <t>jakost vody v drenážním systému (D-X)</t>
  </si>
  <si>
    <t>C10-C40</t>
  </si>
  <si>
    <t>NL, C10-C40</t>
  </si>
  <si>
    <r>
      <t>**)</t>
    </r>
    <r>
      <rPr>
        <sz val="8"/>
        <rFont val="Arial CE"/>
        <family val="2"/>
        <charset val="238"/>
      </rPr>
      <t xml:space="preserve"> před jejich odběrem bude provedeno 2 hodinové odčerpání každého vrtu při čerpaném množství cca 0,3 l/s, s následným odběrem tzv. dynamického vzorku podzemní vody na stanovení C10-C40 a poté s odběrem tzv. statického vzorku na stanovení C10-C40 z  nastoupané hladiny podzemní vody  (po cca 1 hodině)</t>
    </r>
  </si>
  <si>
    <t>KOSTELECKÉ HORKY - MONITORING VODNÍCH A NA VODU VÁZANÝCH EKOSYSTÉMŮ V ROCE 2015</t>
  </si>
  <si>
    <t>VIII.2015</t>
  </si>
  <si>
    <t>XII.2015</t>
  </si>
  <si>
    <t>IV.2015</t>
  </si>
  <si>
    <t>KOSTELECKÉ HORKY - MONITORING VODNÍCH A NA VODU VÁZANÝCH EKOSYSTÉMŮ V ROCE 2016</t>
  </si>
  <si>
    <t>VII.2016</t>
  </si>
  <si>
    <t>IV.2016</t>
  </si>
  <si>
    <t>X.2016</t>
  </si>
  <si>
    <t>KOSTELECKÉ HORKY - MONITORING VODNÍCH A NA VODU VÁZANÝCH                                    EKOSYSTÉMŮ V ROCE 2016</t>
  </si>
  <si>
    <t>Návrh monitorovacích prací pro rok 2017</t>
  </si>
  <si>
    <t>studna č.p. 55</t>
  </si>
  <si>
    <t>studna č.p. 22</t>
  </si>
  <si>
    <t>studna č.p. 22a</t>
  </si>
  <si>
    <t>studna č.p. 24</t>
  </si>
  <si>
    <r>
      <t>studna č.p. 18</t>
    </r>
    <r>
      <rPr>
        <b/>
        <sz val="10"/>
        <color indexed="10"/>
        <rFont val="Arial"/>
        <family val="2"/>
      </rPr>
      <t/>
    </r>
  </si>
  <si>
    <t>studna č.p. 27</t>
  </si>
  <si>
    <t>studna č.p. 25</t>
  </si>
  <si>
    <t>studna č.p. 6</t>
  </si>
  <si>
    <t>studna č.p. 28</t>
  </si>
  <si>
    <t>studna č.p. 1</t>
  </si>
  <si>
    <t>studna č.p. 23</t>
  </si>
  <si>
    <t>studna č.p. 46</t>
  </si>
  <si>
    <t>studna č.p. 17</t>
  </si>
  <si>
    <t>studna č.p. 38</t>
  </si>
  <si>
    <t>studna č.p. 49</t>
  </si>
  <si>
    <t>studna č.p. 18</t>
  </si>
  <si>
    <r>
      <t>studna č.p. 18</t>
    </r>
    <r>
      <rPr>
        <b/>
        <sz val="10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</si>
</sst>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m\ yy"/>
    <numFmt numFmtId="165" formatCode="0.000"/>
    <numFmt numFmtId="166" formatCode="0.0"/>
    <numFmt numFmtId="167" formatCode="[$-405]mmmm\ yy;@"/>
  </numFmts>
  <fonts count="30" x14ac:knownFonts="1">
    <font>
      <sz val="10"/>
      <name val="Arial CE"/>
      <charset val="238"/>
    </font>
    <font>
      <sz val="10"/>
      <name val="Arial CE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0"/>
      <color indexed="48"/>
      <name val="Arial CE"/>
      <family val="2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rgb="FF0070C0"/>
      <name val="Arial CE"/>
      <family val="2"/>
      <charset val="238"/>
    </font>
    <font>
      <sz val="10"/>
      <color rgb="FF7030A0"/>
      <name val="Arial CE"/>
      <family val="2"/>
      <charset val="238"/>
    </font>
    <font>
      <sz val="10"/>
      <color rgb="FF0070C0"/>
      <name val="Arial CE"/>
      <charset val="238"/>
    </font>
    <font>
      <sz val="10"/>
      <color rgb="FFFF0000"/>
      <name val="Arial CE"/>
      <charset val="238"/>
    </font>
    <font>
      <sz val="10"/>
      <color rgb="FFFF0000"/>
      <name val="Arial CE"/>
      <family val="2"/>
      <charset val="238"/>
    </font>
    <font>
      <sz val="10"/>
      <color rgb="FF7030A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7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Fill="1" applyBorder="1"/>
    <xf numFmtId="0" fontId="3" fillId="0" borderId="0" xfId="0" applyFont="1" applyFill="1" applyBorder="1"/>
    <xf numFmtId="0" fontId="3" fillId="2" borderId="8" xfId="0" applyFont="1" applyFill="1" applyBorder="1"/>
    <xf numFmtId="0" fontId="4" fillId="3" borderId="9" xfId="0" applyFon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0" xfId="0" applyNumberFormat="1"/>
    <xf numFmtId="0" fontId="3" fillId="2" borderId="12" xfId="0" applyFont="1" applyFill="1" applyBorder="1"/>
    <xf numFmtId="0" fontId="4" fillId="3" borderId="13" xfId="0" applyFont="1" applyFill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2" borderId="16" xfId="0" applyFont="1" applyFill="1" applyBorder="1"/>
    <xf numFmtId="0" fontId="4" fillId="3" borderId="17" xfId="0" applyFont="1" applyFill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2" borderId="20" xfId="0" applyFont="1" applyFill="1" applyBorder="1"/>
    <xf numFmtId="0" fontId="3" fillId="3" borderId="21" xfId="0" applyFont="1" applyFill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3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2" borderId="34" xfId="0" applyFont="1" applyFill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7" xfId="0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3" fillId="2" borderId="38" xfId="0" applyFont="1" applyFill="1" applyBorder="1"/>
    <xf numFmtId="0" fontId="0" fillId="0" borderId="38" xfId="0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2" borderId="39" xfId="0" applyFont="1" applyFill="1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9" xfId="0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31" xfId="0" applyFont="1" applyFill="1" applyBorder="1"/>
    <xf numFmtId="0" fontId="0" fillId="0" borderId="3" xfId="0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26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6" xfId="0" applyBorder="1" applyAlignment="1">
      <alignment horizontal="center"/>
    </xf>
    <xf numFmtId="0" fontId="3" fillId="0" borderId="47" xfId="0" applyFont="1" applyBorder="1" applyAlignment="1">
      <alignment horizontal="center" wrapText="1"/>
    </xf>
    <xf numFmtId="0" fontId="3" fillId="2" borderId="29" xfId="0" applyFont="1" applyFill="1" applyBorder="1"/>
    <xf numFmtId="0" fontId="0" fillId="0" borderId="48" xfId="0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9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3" fillId="2" borderId="30" xfId="0" applyFont="1" applyFill="1" applyBorder="1"/>
    <xf numFmtId="0" fontId="0" fillId="0" borderId="51" xfId="0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31" xfId="0" applyFont="1" applyBorder="1"/>
    <xf numFmtId="0" fontId="0" fillId="0" borderId="3" xfId="0" applyBorder="1"/>
    <xf numFmtId="0" fontId="0" fillId="4" borderId="35" xfId="0" applyFill="1" applyBorder="1" applyAlignment="1">
      <alignment horizontal="center"/>
    </xf>
    <xf numFmtId="2" fontId="0" fillId="4" borderId="35" xfId="0" applyNumberForma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4" borderId="0" xfId="0" applyFill="1"/>
    <xf numFmtId="2" fontId="0" fillId="4" borderId="13" xfId="0" applyNumberForma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2" fontId="0" fillId="4" borderId="40" xfId="0" applyNumberForma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" borderId="40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Alignment="1"/>
    <xf numFmtId="0" fontId="0" fillId="0" borderId="52" xfId="0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2" fillId="4" borderId="36" xfId="0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0" borderId="0" xfId="0" applyBorder="1" applyAlignment="1"/>
    <xf numFmtId="0" fontId="0" fillId="0" borderId="29" xfId="0" applyFill="1" applyBorder="1" applyAlignment="1">
      <alignment horizontal="center"/>
    </xf>
    <xf numFmtId="0" fontId="0" fillId="0" borderId="48" xfId="0" applyBorder="1"/>
    <xf numFmtId="0" fontId="4" fillId="0" borderId="2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50" xfId="0" applyBorder="1"/>
    <xf numFmtId="0" fontId="4" fillId="0" borderId="38" xfId="0" applyFont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51" xfId="0" applyBorder="1"/>
    <xf numFmtId="0" fontId="4" fillId="0" borderId="30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3" xfId="0" applyFont="1" applyBorder="1"/>
    <xf numFmtId="0" fontId="4" fillId="4" borderId="10" xfId="0" applyFon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2" fontId="0" fillId="4" borderId="14" xfId="0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2" fontId="0" fillId="4" borderId="18" xfId="0" applyNumberForma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2" fontId="7" fillId="0" borderId="36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2" fontId="7" fillId="0" borderId="38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7" fillId="0" borderId="46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6" fillId="2" borderId="54" xfId="0" applyFont="1" applyFill="1" applyBorder="1" applyAlignment="1">
      <alignment horizontal="left" vertical="top" wrapText="1"/>
    </xf>
    <xf numFmtId="0" fontId="0" fillId="0" borderId="3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top" wrapText="1"/>
    </xf>
    <xf numFmtId="0" fontId="6" fillId="2" borderId="27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/>
    <xf numFmtId="0" fontId="3" fillId="0" borderId="0" xfId="0" applyFont="1" applyFill="1" applyBorder="1" applyAlignment="1">
      <alignment horizontal="center"/>
    </xf>
    <xf numFmtId="0" fontId="0" fillId="5" borderId="27" xfId="0" applyFill="1" applyBorder="1" applyAlignment="1"/>
    <xf numFmtId="0" fontId="0" fillId="5" borderId="28" xfId="0" applyFill="1" applyBorder="1" applyAlignment="1"/>
    <xf numFmtId="0" fontId="3" fillId="5" borderId="3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 wrapText="1"/>
    </xf>
    <xf numFmtId="0" fontId="3" fillId="5" borderId="33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0" borderId="34" xfId="0" applyFont="1" applyFill="1" applyBorder="1"/>
    <xf numFmtId="0" fontId="0" fillId="0" borderId="35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38" xfId="0" applyFont="1" applyFill="1" applyBorder="1"/>
    <xf numFmtId="0" fontId="0" fillId="0" borderId="13" xfId="0" applyFill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39" xfId="0" applyFont="1" applyFill="1" applyBorder="1"/>
    <xf numFmtId="0" fontId="0" fillId="0" borderId="40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3" fillId="0" borderId="31" xfId="0" applyFont="1" applyFill="1" applyBorder="1"/>
    <xf numFmtId="0" fontId="0" fillId="0" borderId="21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3" fillId="5" borderId="47" xfId="0" applyFont="1" applyFill="1" applyBorder="1" applyAlignment="1">
      <alignment horizontal="center" wrapText="1"/>
    </xf>
    <xf numFmtId="0" fontId="2" fillId="0" borderId="0" xfId="0" applyFont="1"/>
    <xf numFmtId="0" fontId="3" fillId="0" borderId="29" xfId="0" applyFont="1" applyFill="1" applyBorder="1"/>
    <xf numFmtId="0" fontId="0" fillId="0" borderId="9" xfId="0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13" fillId="0" borderId="0" xfId="0" applyFont="1"/>
    <xf numFmtId="0" fontId="5" fillId="0" borderId="50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3" fillId="0" borderId="30" xfId="0" applyFont="1" applyFill="1" applyBorder="1"/>
    <xf numFmtId="0" fontId="0" fillId="0" borderId="17" xfId="0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5" fillId="0" borderId="0" xfId="0" applyFont="1"/>
    <xf numFmtId="2" fontId="5" fillId="0" borderId="29" xfId="0" applyNumberFormat="1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49" fontId="3" fillId="5" borderId="20" xfId="0" applyNumberFormat="1" applyFont="1" applyFill="1" applyBorder="1" applyAlignment="1">
      <alignment horizontal="center" vertical="center"/>
    </xf>
    <xf numFmtId="49" fontId="3" fillId="5" borderId="23" xfId="0" applyNumberFormat="1" applyFont="1" applyFill="1" applyBorder="1" applyAlignment="1">
      <alignment horizontal="center" vertical="center"/>
    </xf>
    <xf numFmtId="49" fontId="3" fillId="5" borderId="24" xfId="0" applyNumberFormat="1" applyFont="1" applyFill="1" applyBorder="1" applyAlignment="1">
      <alignment horizontal="center" vertical="center"/>
    </xf>
    <xf numFmtId="49" fontId="3" fillId="5" borderId="22" xfId="0" applyNumberFormat="1" applyFont="1" applyFill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2" fontId="7" fillId="0" borderId="52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2" fontId="7" fillId="0" borderId="50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7" fillId="0" borderId="13" xfId="0" applyNumberFormat="1" applyFont="1" applyFill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2" fillId="5" borderId="1" xfId="0" applyFont="1" applyFill="1" applyBorder="1"/>
    <xf numFmtId="0" fontId="3" fillId="5" borderId="2" xfId="0" applyFont="1" applyFill="1" applyBorder="1"/>
    <xf numFmtId="0" fontId="3" fillId="5" borderId="4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3" fillId="0" borderId="12" xfId="0" applyFont="1" applyFill="1" applyBorder="1"/>
    <xf numFmtId="0" fontId="0" fillId="0" borderId="34" xfId="0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2" fontId="5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3" fillId="0" borderId="16" xfId="0" applyFont="1" applyFill="1" applyBorder="1"/>
    <xf numFmtId="0" fontId="0" fillId="0" borderId="20" xfId="0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2" fontId="0" fillId="0" borderId="17" xfId="0" applyNumberForma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/>
    </xf>
    <xf numFmtId="2" fontId="7" fillId="0" borderId="51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27" xfId="0" applyFont="1" applyFill="1" applyBorder="1"/>
    <xf numFmtId="2" fontId="3" fillId="0" borderId="20" xfId="0" applyNumberFormat="1" applyFont="1" applyFill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0" fontId="0" fillId="0" borderId="29" xfId="0" applyBorder="1"/>
    <xf numFmtId="0" fontId="0" fillId="0" borderId="38" xfId="0" applyBorder="1"/>
    <xf numFmtId="2" fontId="4" fillId="0" borderId="38" xfId="0" applyNumberFormat="1" applyFont="1" applyFill="1" applyBorder="1" applyAlignment="1">
      <alignment horizontal="center"/>
    </xf>
    <xf numFmtId="2" fontId="4" fillId="0" borderId="15" xfId="0" applyNumberFormat="1" applyFont="1" applyFill="1" applyBorder="1" applyAlignment="1">
      <alignment horizontal="center"/>
    </xf>
    <xf numFmtId="2" fontId="0" fillId="0" borderId="38" xfId="0" applyNumberFormat="1" applyFill="1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34" xfId="0" applyBorder="1"/>
    <xf numFmtId="0" fontId="0" fillId="0" borderId="59" xfId="0" applyBorder="1" applyAlignment="1">
      <alignment horizontal="center"/>
    </xf>
    <xf numFmtId="164" fontId="0" fillId="6" borderId="48" xfId="0" applyNumberFormat="1" applyFill="1" applyBorder="1" applyAlignment="1">
      <alignment horizontal="left"/>
    </xf>
    <xf numFmtId="164" fontId="0" fillId="6" borderId="50" xfId="0" applyNumberFormat="1" applyFill="1" applyBorder="1" applyAlignment="1">
      <alignment horizontal="left"/>
    </xf>
    <xf numFmtId="164" fontId="0" fillId="6" borderId="51" xfId="0" applyNumberFormat="1" applyFill="1" applyBorder="1" applyAlignment="1">
      <alignment horizontal="left"/>
    </xf>
    <xf numFmtId="2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0" fontId="14" fillId="0" borderId="0" xfId="0" applyFont="1"/>
    <xf numFmtId="2" fontId="4" fillId="0" borderId="0" xfId="0" applyNumberFormat="1" applyFont="1" applyFill="1" applyBorder="1" applyAlignment="1">
      <alignment horizontal="center"/>
    </xf>
    <xf numFmtId="164" fontId="0" fillId="7" borderId="48" xfId="0" applyNumberFormat="1" applyFill="1" applyBorder="1" applyAlignment="1">
      <alignment horizontal="left"/>
    </xf>
    <xf numFmtId="164" fontId="0" fillId="7" borderId="50" xfId="0" applyNumberFormat="1" applyFill="1" applyBorder="1" applyAlignment="1">
      <alignment horizontal="left"/>
    </xf>
    <xf numFmtId="164" fontId="0" fillId="7" borderId="51" xfId="0" applyNumberFormat="1" applyFill="1" applyBorder="1" applyAlignment="1">
      <alignment horizontal="left"/>
    </xf>
    <xf numFmtId="0" fontId="4" fillId="0" borderId="50" xfId="0" applyFont="1" applyFill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164" fontId="0" fillId="6" borderId="60" xfId="0" applyNumberFormat="1" applyFill="1" applyBorder="1" applyAlignment="1">
      <alignment horizontal="left"/>
    </xf>
    <xf numFmtId="164" fontId="0" fillId="6" borderId="61" xfId="0" applyNumberFormat="1" applyFill="1" applyBorder="1" applyAlignment="1">
      <alignment horizontal="left"/>
    </xf>
    <xf numFmtId="164" fontId="0" fillId="6" borderId="62" xfId="0" applyNumberFormat="1" applyFill="1" applyBorder="1" applyAlignment="1">
      <alignment horizontal="left"/>
    </xf>
    <xf numFmtId="0" fontId="0" fillId="0" borderId="13" xfId="0" applyBorder="1"/>
    <xf numFmtId="2" fontId="0" fillId="0" borderId="13" xfId="0" applyNumberFormat="1" applyBorder="1"/>
    <xf numFmtId="2" fontId="0" fillId="0" borderId="57" xfId="0" applyNumberForma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2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5" borderId="49" xfId="0" applyFont="1" applyFill="1" applyBorder="1" applyAlignment="1">
      <alignment horizontal="center" wrapText="1"/>
    </xf>
    <xf numFmtId="0" fontId="1" fillId="0" borderId="36" xfId="0" applyFont="1" applyFill="1" applyBorder="1" applyAlignment="1">
      <alignment horizontal="center"/>
    </xf>
    <xf numFmtId="0" fontId="14" fillId="8" borderId="0" xfId="0" applyFont="1" applyFill="1" applyAlignment="1">
      <alignment horizontal="center"/>
    </xf>
    <xf numFmtId="0" fontId="14" fillId="8" borderId="28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/>
    </xf>
    <xf numFmtId="2" fontId="4" fillId="0" borderId="28" xfId="0" applyNumberFormat="1" applyFont="1" applyBorder="1" applyAlignment="1">
      <alignment horizontal="center"/>
    </xf>
    <xf numFmtId="164" fontId="0" fillId="9" borderId="12" xfId="0" applyNumberFormat="1" applyFill="1" applyBorder="1" applyAlignment="1">
      <alignment horizontal="left"/>
    </xf>
    <xf numFmtId="164" fontId="0" fillId="9" borderId="16" xfId="0" applyNumberFormat="1" applyFill="1" applyBorder="1" applyAlignment="1">
      <alignment horizontal="left"/>
    </xf>
    <xf numFmtId="0" fontId="0" fillId="0" borderId="63" xfId="0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164" fontId="0" fillId="9" borderId="8" xfId="0" applyNumberFormat="1" applyFill="1" applyBorder="1" applyAlignment="1">
      <alignment horizontal="left"/>
    </xf>
    <xf numFmtId="0" fontId="0" fillId="0" borderId="64" xfId="0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5" xfId="0" applyBorder="1"/>
    <xf numFmtId="2" fontId="0" fillId="0" borderId="29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2" fontId="0" fillId="0" borderId="38" xfId="0" applyNumberFormat="1" applyBorder="1"/>
    <xf numFmtId="2" fontId="0" fillId="0" borderId="15" xfId="0" applyNumberFormat="1" applyBorder="1"/>
    <xf numFmtId="2" fontId="0" fillId="0" borderId="30" xfId="0" applyNumberFormat="1" applyBorder="1"/>
    <xf numFmtId="2" fontId="0" fillId="0" borderId="17" xfId="0" applyNumberFormat="1" applyBorder="1"/>
    <xf numFmtId="2" fontId="0" fillId="0" borderId="19" xfId="0" applyNumberFormat="1" applyBorder="1"/>
    <xf numFmtId="2" fontId="0" fillId="0" borderId="60" xfId="0" applyNumberFormat="1" applyBorder="1"/>
    <xf numFmtId="0" fontId="12" fillId="0" borderId="0" xfId="0" applyFont="1" applyAlignment="1">
      <alignment horizontal="center"/>
    </xf>
    <xf numFmtId="0" fontId="0" fillId="5" borderId="32" xfId="0" applyFill="1" applyBorder="1"/>
    <xf numFmtId="0" fontId="3" fillId="5" borderId="33" xfId="0" applyFont="1" applyFill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3" fillId="5" borderId="6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top" textRotation="180"/>
    </xf>
    <xf numFmtId="0" fontId="10" fillId="0" borderId="0" xfId="0" applyFont="1" applyAlignment="1">
      <alignment horizontal="right" vertical="top" textRotation="180"/>
    </xf>
    <xf numFmtId="0" fontId="12" fillId="0" borderId="0" xfId="0" applyFont="1"/>
    <xf numFmtId="0" fontId="3" fillId="0" borderId="13" xfId="0" applyFont="1" applyBorder="1"/>
    <xf numFmtId="0" fontId="3" fillId="0" borderId="13" xfId="0" applyFont="1" applyFill="1" applyBorder="1"/>
    <xf numFmtId="0" fontId="3" fillId="2" borderId="13" xfId="0" applyFont="1" applyFill="1" applyBorder="1"/>
    <xf numFmtId="0" fontId="0" fillId="0" borderId="66" xfId="0" applyBorder="1"/>
    <xf numFmtId="2" fontId="0" fillId="0" borderId="66" xfId="0" applyNumberFormat="1" applyBorder="1"/>
    <xf numFmtId="0" fontId="3" fillId="0" borderId="13" xfId="0" applyFont="1" applyBorder="1" applyAlignment="1">
      <alignment horizontal="center" vertical="center"/>
    </xf>
    <xf numFmtId="0" fontId="3" fillId="2" borderId="14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2" borderId="13" xfId="0" applyFont="1" applyFill="1" applyBorder="1"/>
    <xf numFmtId="49" fontId="3" fillId="5" borderId="32" xfId="0" applyNumberFormat="1" applyFont="1" applyFill="1" applyBorder="1" applyAlignment="1">
      <alignment horizontal="center" vertical="center"/>
    </xf>
    <xf numFmtId="49" fontId="3" fillId="5" borderId="33" xfId="0" applyNumberFormat="1" applyFont="1" applyFill="1" applyBorder="1" applyAlignment="1">
      <alignment horizontal="center" vertical="center"/>
    </xf>
    <xf numFmtId="49" fontId="3" fillId="5" borderId="67" xfId="0" applyNumberFormat="1" applyFont="1" applyFill="1" applyBorder="1" applyAlignment="1">
      <alignment horizontal="center" vertical="center"/>
    </xf>
    <xf numFmtId="49" fontId="3" fillId="5" borderId="43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2" fontId="7" fillId="0" borderId="14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0" fontId="3" fillId="5" borderId="32" xfId="0" applyFont="1" applyFill="1" applyBorder="1" applyAlignment="1">
      <alignment horizontal="center" vertical="center"/>
    </xf>
    <xf numFmtId="0" fontId="3" fillId="5" borderId="65" xfId="0" applyFont="1" applyFill="1" applyBorder="1"/>
    <xf numFmtId="2" fontId="2" fillId="0" borderId="13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164" fontId="0" fillId="6" borderId="68" xfId="0" applyNumberFormat="1" applyFill="1" applyBorder="1" applyAlignment="1">
      <alignment horizontal="left"/>
    </xf>
    <xf numFmtId="164" fontId="0" fillId="7" borderId="61" xfId="0" applyNumberFormat="1" applyFill="1" applyBorder="1" applyAlignment="1">
      <alignment horizontal="left"/>
    </xf>
    <xf numFmtId="164" fontId="0" fillId="7" borderId="60" xfId="0" applyNumberFormat="1" applyFill="1" applyBorder="1" applyAlignment="1">
      <alignment horizontal="left"/>
    </xf>
    <xf numFmtId="164" fontId="0" fillId="7" borderId="69" xfId="0" applyNumberFormat="1" applyFill="1" applyBorder="1" applyAlignment="1">
      <alignment horizontal="left"/>
    </xf>
    <xf numFmtId="164" fontId="0" fillId="6" borderId="69" xfId="0" applyNumberFormat="1" applyFill="1" applyBorder="1" applyAlignment="1">
      <alignment horizontal="left"/>
    </xf>
    <xf numFmtId="0" fontId="14" fillId="8" borderId="25" xfId="0" applyFont="1" applyFill="1" applyBorder="1" applyAlignment="1">
      <alignment horizontal="center"/>
    </xf>
    <xf numFmtId="0" fontId="14" fillId="8" borderId="27" xfId="0" applyFont="1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2" fontId="0" fillId="6" borderId="29" xfId="0" applyNumberFormat="1" applyFill="1" applyBorder="1" applyAlignment="1">
      <alignment horizontal="center"/>
    </xf>
    <xf numFmtId="2" fontId="0" fillId="6" borderId="9" xfId="0" applyNumberFormat="1" applyFill="1" applyBorder="1" applyAlignment="1">
      <alignment horizontal="center"/>
    </xf>
    <xf numFmtId="2" fontId="0" fillId="6" borderId="38" xfId="0" applyNumberFormat="1" applyFill="1" applyBorder="1" applyAlignment="1">
      <alignment horizontal="center"/>
    </xf>
    <xf numFmtId="2" fontId="0" fillId="6" borderId="13" xfId="0" applyNumberFormat="1" applyFill="1" applyBorder="1" applyAlignment="1">
      <alignment horizontal="center"/>
    </xf>
    <xf numFmtId="2" fontId="0" fillId="6" borderId="30" xfId="0" applyNumberFormat="1" applyFill="1" applyBorder="1" applyAlignment="1">
      <alignment horizontal="center"/>
    </xf>
    <xf numFmtId="2" fontId="0" fillId="6" borderId="17" xfId="0" applyNumberFormat="1" applyFill="1" applyBorder="1" applyAlignment="1">
      <alignment horizontal="center"/>
    </xf>
    <xf numFmtId="2" fontId="0" fillId="6" borderId="34" xfId="0" applyNumberFormat="1" applyFill="1" applyBorder="1" applyAlignment="1">
      <alignment horizontal="center"/>
    </xf>
    <xf numFmtId="2" fontId="0" fillId="6" borderId="35" xfId="0" applyNumberFormat="1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4" fillId="6" borderId="38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2" fontId="0" fillId="7" borderId="29" xfId="0" applyNumberFormat="1" applyFill="1" applyBorder="1" applyAlignment="1">
      <alignment horizontal="center"/>
    </xf>
    <xf numFmtId="2" fontId="0" fillId="7" borderId="9" xfId="0" applyNumberForma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2" fontId="0" fillId="7" borderId="38" xfId="0" applyNumberFormat="1" applyFill="1" applyBorder="1" applyAlignment="1">
      <alignment horizontal="center"/>
    </xf>
    <xf numFmtId="2" fontId="0" fillId="7" borderId="13" xfId="0" applyNumberForma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2" fontId="0" fillId="7" borderId="30" xfId="0" applyNumberFormat="1" applyFill="1" applyBorder="1" applyAlignment="1">
      <alignment horizontal="center"/>
    </xf>
    <xf numFmtId="2" fontId="0" fillId="7" borderId="17" xfId="0" applyNumberFormat="1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164" fontId="0" fillId="7" borderId="8" xfId="0" applyNumberFormat="1" applyFill="1" applyBorder="1" applyAlignment="1">
      <alignment horizontal="left"/>
    </xf>
    <xf numFmtId="0" fontId="0" fillId="7" borderId="29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164" fontId="0" fillId="7" borderId="12" xfId="0" applyNumberFormat="1" applyFill="1" applyBorder="1" applyAlignment="1">
      <alignment horizontal="left"/>
    </xf>
    <xf numFmtId="0" fontId="0" fillId="7" borderId="38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164" fontId="0" fillId="7" borderId="16" xfId="0" applyNumberFormat="1" applyFill="1" applyBorder="1" applyAlignment="1">
      <alignment horizontal="left"/>
    </xf>
    <xf numFmtId="2" fontId="0" fillId="10" borderId="13" xfId="0" applyNumberFormat="1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2" fontId="0" fillId="10" borderId="15" xfId="0" applyNumberFormat="1" applyFill="1" applyBorder="1" applyAlignment="1">
      <alignment horizontal="center"/>
    </xf>
    <xf numFmtId="2" fontId="0" fillId="10" borderId="17" xfId="0" applyNumberFormat="1" applyFill="1" applyBorder="1" applyAlignment="1">
      <alignment horizontal="center"/>
    </xf>
    <xf numFmtId="2" fontId="0" fillId="10" borderId="19" xfId="0" applyNumberFormat="1" applyFill="1" applyBorder="1" applyAlignment="1">
      <alignment horizontal="center"/>
    </xf>
    <xf numFmtId="2" fontId="0" fillId="10" borderId="38" xfId="0" applyNumberFormat="1" applyFill="1" applyBorder="1" applyAlignment="1">
      <alignment horizontal="center"/>
    </xf>
    <xf numFmtId="2" fontId="0" fillId="10" borderId="30" xfId="0" applyNumberFormat="1" applyFill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70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57" xfId="0" applyBorder="1"/>
    <xf numFmtId="0" fontId="0" fillId="10" borderId="8" xfId="0" applyFill="1" applyBorder="1" applyAlignment="1">
      <alignment horizontal="center"/>
    </xf>
    <xf numFmtId="0" fontId="0" fillId="10" borderId="57" xfId="0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vertical="center"/>
    </xf>
    <xf numFmtId="164" fontId="0" fillId="7" borderId="0" xfId="0" applyNumberFormat="1" applyFill="1" applyBorder="1" applyAlignment="1">
      <alignment horizontal="left"/>
    </xf>
    <xf numFmtId="2" fontId="0" fillId="0" borderId="61" xfId="0" applyNumberFormat="1" applyBorder="1"/>
    <xf numFmtId="2" fontId="0" fillId="0" borderId="22" xfId="0" applyNumberFormat="1" applyBorder="1"/>
    <xf numFmtId="2" fontId="0" fillId="0" borderId="24" xfId="0" applyNumberFormat="1" applyBorder="1"/>
    <xf numFmtId="2" fontId="0" fillId="0" borderId="69" xfId="0" applyNumberFormat="1" applyBorder="1"/>
    <xf numFmtId="2" fontId="0" fillId="0" borderId="21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0" fillId="0" borderId="61" xfId="0" applyBorder="1"/>
    <xf numFmtId="0" fontId="0" fillId="0" borderId="60" xfId="0" applyBorder="1"/>
    <xf numFmtId="0" fontId="0" fillId="0" borderId="12" xfId="0" applyBorder="1"/>
    <xf numFmtId="0" fontId="0" fillId="0" borderId="28" xfId="0" applyBorder="1"/>
    <xf numFmtId="0" fontId="0" fillId="0" borderId="10" xfId="0" applyBorder="1"/>
    <xf numFmtId="0" fontId="0" fillId="0" borderId="14" xfId="0" applyBorder="1"/>
    <xf numFmtId="2" fontId="0" fillId="0" borderId="14" xfId="0" applyNumberFormat="1" applyBorder="1"/>
    <xf numFmtId="2" fontId="0" fillId="0" borderId="21" xfId="0" applyNumberFormat="1" applyBorder="1"/>
    <xf numFmtId="2" fontId="0" fillId="0" borderId="20" xfId="0" applyNumberFormat="1" applyBorder="1" applyAlignment="1">
      <alignment horizontal="center"/>
    </xf>
    <xf numFmtId="2" fontId="0" fillId="0" borderId="39" xfId="0" applyNumberFormat="1" applyBorder="1"/>
    <xf numFmtId="2" fontId="0" fillId="0" borderId="40" xfId="0" applyNumberFormat="1" applyBorder="1"/>
    <xf numFmtId="2" fontId="0" fillId="0" borderId="41" xfId="0" applyNumberFormat="1" applyBorder="1"/>
    <xf numFmtId="2" fontId="0" fillId="0" borderId="62" xfId="0" applyNumberFormat="1" applyBorder="1"/>
    <xf numFmtId="2" fontId="0" fillId="0" borderId="50" xfId="0" applyNumberFormat="1" applyBorder="1" applyAlignment="1">
      <alignment horizontal="center"/>
    </xf>
    <xf numFmtId="0" fontId="7" fillId="0" borderId="13" xfId="0" applyFont="1" applyBorder="1" applyAlignment="1">
      <alignment horizontal="center" vertical="top"/>
    </xf>
    <xf numFmtId="0" fontId="18" fillId="0" borderId="13" xfId="0" applyFont="1" applyBorder="1" applyAlignment="1">
      <alignment horizontal="center" vertical="top"/>
    </xf>
    <xf numFmtId="164" fontId="0" fillId="6" borderId="8" xfId="0" applyNumberFormat="1" applyFill="1" applyBorder="1" applyAlignment="1">
      <alignment horizontal="left"/>
    </xf>
    <xf numFmtId="164" fontId="0" fillId="6" borderId="12" xfId="0" applyNumberFormat="1" applyFill="1" applyBorder="1" applyAlignment="1">
      <alignment horizontal="left"/>
    </xf>
    <xf numFmtId="164" fontId="0" fillId="6" borderId="16" xfId="0" applyNumberFormat="1" applyFill="1" applyBorder="1" applyAlignment="1">
      <alignment horizontal="left"/>
    </xf>
    <xf numFmtId="0" fontId="0" fillId="7" borderId="39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0" fillId="10" borderId="56" xfId="0" applyFill="1" applyBorder="1" applyAlignment="1">
      <alignment horizontal="center"/>
    </xf>
    <xf numFmtId="0" fontId="0" fillId="10" borderId="58" xfId="0" applyFill="1" applyBorder="1" applyAlignment="1">
      <alignment horizontal="center"/>
    </xf>
    <xf numFmtId="2" fontId="0" fillId="10" borderId="29" xfId="0" applyNumberFormat="1" applyFill="1" applyBorder="1" applyAlignment="1">
      <alignment horizontal="center"/>
    </xf>
    <xf numFmtId="2" fontId="0" fillId="10" borderId="9" xfId="0" applyNumberForma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0" xfId="0" applyFont="1"/>
    <xf numFmtId="0" fontId="4" fillId="0" borderId="4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2" fontId="4" fillId="0" borderId="38" xfId="0" applyNumberFormat="1" applyFont="1" applyBorder="1" applyAlignment="1">
      <alignment horizontal="center"/>
    </xf>
    <xf numFmtId="2" fontId="5" fillId="0" borderId="38" xfId="0" applyNumberFormat="1" applyFont="1" applyBorder="1" applyAlignment="1">
      <alignment horizontal="center"/>
    </xf>
    <xf numFmtId="166" fontId="4" fillId="0" borderId="29" xfId="0" applyNumberFormat="1" applyFont="1" applyFill="1" applyBorder="1" applyAlignment="1">
      <alignment horizontal="center"/>
    </xf>
    <xf numFmtId="166" fontId="2" fillId="0" borderId="9" xfId="0" applyNumberFormat="1" applyFont="1" applyFill="1" applyBorder="1" applyAlignment="1">
      <alignment horizontal="center"/>
    </xf>
    <xf numFmtId="166" fontId="4" fillId="0" borderId="9" xfId="0" applyNumberFormat="1" applyFont="1" applyFill="1" applyBorder="1" applyAlignment="1">
      <alignment horizontal="center"/>
    </xf>
    <xf numFmtId="166" fontId="5" fillId="0" borderId="9" xfId="0" applyNumberFormat="1" applyFont="1" applyFill="1" applyBorder="1" applyAlignment="1">
      <alignment horizontal="center"/>
    </xf>
    <xf numFmtId="166" fontId="4" fillId="0" borderId="10" xfId="0" applyNumberFormat="1" applyFont="1" applyFill="1" applyBorder="1" applyAlignment="1">
      <alignment horizontal="center"/>
    </xf>
    <xf numFmtId="166" fontId="4" fillId="0" borderId="48" xfId="0" applyNumberFormat="1" applyFont="1" applyFill="1" applyBorder="1" applyAlignment="1">
      <alignment horizontal="center"/>
    </xf>
    <xf numFmtId="166" fontId="4" fillId="0" borderId="11" xfId="0" applyNumberFormat="1" applyFont="1" applyFill="1" applyBorder="1" applyAlignment="1">
      <alignment horizontal="center"/>
    </xf>
    <xf numFmtId="166" fontId="4" fillId="0" borderId="34" xfId="0" applyNumberFormat="1" applyFont="1" applyFill="1" applyBorder="1" applyAlignment="1">
      <alignment horizontal="center"/>
    </xf>
    <xf numFmtId="166" fontId="2" fillId="0" borderId="35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5" fillId="0" borderId="14" xfId="0" applyNumberFormat="1" applyFont="1" applyFill="1" applyBorder="1" applyAlignment="1">
      <alignment horizontal="center"/>
    </xf>
    <xf numFmtId="166" fontId="4" fillId="0" borderId="50" xfId="0" applyNumberFormat="1" applyFont="1" applyFill="1" applyBorder="1" applyAlignment="1">
      <alignment horizontal="center"/>
    </xf>
    <xf numFmtId="166" fontId="2" fillId="0" borderId="15" xfId="0" applyNumberFormat="1" applyFont="1" applyFill="1" applyBorder="1" applyAlignment="1">
      <alignment horizontal="center"/>
    </xf>
    <xf numFmtId="166" fontId="5" fillId="0" borderId="13" xfId="0" applyNumberFormat="1" applyFont="1" applyFill="1" applyBorder="1" applyAlignment="1">
      <alignment horizontal="center"/>
    </xf>
    <xf numFmtId="166" fontId="4" fillId="0" borderId="14" xfId="0" applyNumberFormat="1" applyFont="1" applyFill="1" applyBorder="1" applyAlignment="1">
      <alignment horizontal="center"/>
    </xf>
    <xf numFmtId="166" fontId="4" fillId="0" borderId="15" xfId="0" applyNumberFormat="1" applyFont="1" applyFill="1" applyBorder="1" applyAlignment="1">
      <alignment horizontal="center"/>
    </xf>
    <xf numFmtId="166" fontId="2" fillId="0" borderId="34" xfId="0" applyNumberFormat="1" applyFont="1" applyFill="1" applyBorder="1" applyAlignment="1">
      <alignment horizontal="center"/>
    </xf>
    <xf numFmtId="166" fontId="4" fillId="0" borderId="35" xfId="0" applyNumberFormat="1" applyFont="1" applyFill="1" applyBorder="1" applyAlignment="1">
      <alignment horizontal="center"/>
    </xf>
    <xf numFmtId="166" fontId="2" fillId="0" borderId="13" xfId="0" applyNumberFormat="1" applyFont="1" applyFill="1" applyBorder="1" applyAlignment="1">
      <alignment horizontal="center"/>
    </xf>
    <xf numFmtId="166" fontId="5" fillId="0" borderId="15" xfId="0" applyNumberFormat="1" applyFont="1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1" borderId="0" xfId="0" applyFill="1"/>
    <xf numFmtId="0" fontId="12" fillId="11" borderId="0" xfId="0" applyFont="1" applyFill="1" applyAlignment="1">
      <alignment horizontal="center" vertical="center"/>
    </xf>
    <xf numFmtId="166" fontId="4" fillId="0" borderId="67" xfId="0" applyNumberFormat="1" applyFont="1" applyFill="1" applyBorder="1" applyAlignment="1">
      <alignment horizontal="center"/>
    </xf>
    <xf numFmtId="166" fontId="2" fillId="0" borderId="70" xfId="0" applyNumberFormat="1" applyFont="1" applyFill="1" applyBorder="1" applyAlignment="1">
      <alignment horizontal="center"/>
    </xf>
    <xf numFmtId="166" fontId="4" fillId="0" borderId="40" xfId="0" applyNumberFormat="1" applyFont="1" applyFill="1" applyBorder="1" applyAlignment="1">
      <alignment horizontal="center"/>
    </xf>
    <xf numFmtId="166" fontId="4" fillId="0" borderId="42" xfId="0" applyNumberFormat="1" applyFont="1" applyFill="1" applyBorder="1" applyAlignment="1">
      <alignment horizontal="center"/>
    </xf>
    <xf numFmtId="166" fontId="5" fillId="0" borderId="40" xfId="0" applyNumberFormat="1" applyFont="1" applyFill="1" applyBorder="1" applyAlignment="1">
      <alignment horizontal="center"/>
    </xf>
    <xf numFmtId="166" fontId="4" fillId="0" borderId="53" xfId="0" applyNumberFormat="1" applyFont="1" applyFill="1" applyBorder="1" applyAlignment="1">
      <alignment horizontal="center"/>
    </xf>
    <xf numFmtId="166" fontId="4" fillId="0" borderId="41" xfId="0" applyNumberFormat="1" applyFont="1" applyFill="1" applyBorder="1" applyAlignment="1">
      <alignment horizontal="center"/>
    </xf>
    <xf numFmtId="2" fontId="3" fillId="0" borderId="31" xfId="0" applyNumberFormat="1" applyFont="1" applyFill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5" xfId="0" applyBorder="1" applyAlignment="1">
      <alignment horizontal="center"/>
    </xf>
    <xf numFmtId="2" fontId="5" fillId="0" borderId="30" xfId="0" applyNumberFormat="1" applyFont="1" applyBorder="1" applyAlignment="1">
      <alignment horizontal="center"/>
    </xf>
    <xf numFmtId="0" fontId="3" fillId="0" borderId="70" xfId="0" applyFont="1" applyFill="1" applyBorder="1" applyAlignment="1">
      <alignment horizontal="center"/>
    </xf>
    <xf numFmtId="164" fontId="0" fillId="7" borderId="25" xfId="0" applyNumberFormat="1" applyFill="1" applyBorder="1" applyAlignment="1">
      <alignment horizontal="left"/>
    </xf>
    <xf numFmtId="0" fontId="1" fillId="0" borderId="3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164" fontId="0" fillId="7" borderId="55" xfId="0" applyNumberFormat="1" applyFill="1" applyBorder="1" applyAlignment="1">
      <alignment horizontal="left"/>
    </xf>
    <xf numFmtId="164" fontId="0" fillId="7" borderId="27" xfId="0" applyNumberFormat="1" applyFill="1" applyBorder="1" applyAlignment="1">
      <alignment horizontal="left"/>
    </xf>
    <xf numFmtId="0" fontId="1" fillId="0" borderId="22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74" xfId="0" applyBorder="1" applyAlignment="1">
      <alignment horizontal="center"/>
    </xf>
    <xf numFmtId="164" fontId="0" fillId="12" borderId="1" xfId="0" applyNumberFormat="1" applyFill="1" applyBorder="1" applyAlignment="1">
      <alignment horizontal="left"/>
    </xf>
    <xf numFmtId="164" fontId="0" fillId="12" borderId="72" xfId="0" applyNumberFormat="1" applyFill="1" applyBorder="1" applyAlignment="1">
      <alignment horizontal="left"/>
    </xf>
    <xf numFmtId="164" fontId="0" fillId="12" borderId="74" xfId="0" applyNumberFormat="1" applyFill="1" applyBorder="1" applyAlignment="1">
      <alignment horizontal="left"/>
    </xf>
    <xf numFmtId="0" fontId="1" fillId="0" borderId="73" xfId="0" applyFont="1" applyFill="1" applyBorder="1" applyAlignment="1">
      <alignment horizontal="center"/>
    </xf>
    <xf numFmtId="166" fontId="2" fillId="0" borderId="40" xfId="0" applyNumberFormat="1" applyFont="1" applyFill="1" applyBorder="1" applyAlignment="1">
      <alignment horizontal="center"/>
    </xf>
    <xf numFmtId="166" fontId="5" fillId="0" borderId="34" xfId="0" applyNumberFormat="1" applyFont="1" applyFill="1" applyBorder="1" applyAlignment="1">
      <alignment horizontal="center"/>
    </xf>
    <xf numFmtId="166" fontId="5" fillId="0" borderId="35" xfId="0" applyNumberFormat="1" applyFont="1" applyFill="1" applyBorder="1" applyAlignment="1">
      <alignment horizontal="center"/>
    </xf>
    <xf numFmtId="0" fontId="1" fillId="0" borderId="0" xfId="0" applyFont="1"/>
    <xf numFmtId="0" fontId="19" fillId="0" borderId="11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9" fillId="0" borderId="36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0" fillId="0" borderId="50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166" fontId="4" fillId="0" borderId="70" xfId="0" applyNumberFormat="1" applyFont="1" applyFill="1" applyBorder="1" applyAlignment="1">
      <alignment horizontal="center"/>
    </xf>
    <xf numFmtId="165" fontId="0" fillId="0" borderId="29" xfId="0" applyNumberFormat="1" applyBorder="1"/>
    <xf numFmtId="165" fontId="0" fillId="0" borderId="9" xfId="0" applyNumberFormat="1" applyBorder="1"/>
    <xf numFmtId="165" fontId="0" fillId="0" borderId="11" xfId="0" applyNumberFormat="1" applyBorder="1"/>
    <xf numFmtId="165" fontId="0" fillId="0" borderId="38" xfId="0" applyNumberFormat="1" applyBorder="1"/>
    <xf numFmtId="165" fontId="0" fillId="0" borderId="13" xfId="0" applyNumberFormat="1" applyBorder="1"/>
    <xf numFmtId="165" fontId="0" fillId="0" borderId="15" xfId="0" applyNumberFormat="1" applyBorder="1"/>
    <xf numFmtId="165" fontId="0" fillId="0" borderId="20" xfId="0" applyNumberFormat="1" applyBorder="1"/>
    <xf numFmtId="165" fontId="0" fillId="0" borderId="22" xfId="0" applyNumberFormat="1" applyBorder="1"/>
    <xf numFmtId="165" fontId="0" fillId="0" borderId="24" xfId="0" applyNumberFormat="1" applyBorder="1"/>
    <xf numFmtId="167" fontId="0" fillId="0" borderId="0" xfId="0" applyNumberFormat="1"/>
    <xf numFmtId="17" fontId="0" fillId="0" borderId="0" xfId="0" applyNumberFormat="1"/>
    <xf numFmtId="49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2" borderId="42" xfId="0" applyFont="1" applyFill="1" applyBorder="1"/>
    <xf numFmtId="0" fontId="0" fillId="0" borderId="40" xfId="0" applyBorder="1"/>
    <xf numFmtId="0" fontId="14" fillId="0" borderId="13" xfId="0" applyFont="1" applyBorder="1"/>
    <xf numFmtId="0" fontId="0" fillId="0" borderId="47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5" borderId="31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3" fillId="5" borderId="67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  <xf numFmtId="0" fontId="3" fillId="5" borderId="43" xfId="0" applyFont="1" applyFill="1" applyBorder="1" applyAlignment="1">
      <alignment horizontal="center" wrapText="1"/>
    </xf>
    <xf numFmtId="166" fontId="4" fillId="0" borderId="37" xfId="0" applyNumberFormat="1" applyFont="1" applyFill="1" applyBorder="1" applyAlignment="1">
      <alignment horizontal="center"/>
    </xf>
    <xf numFmtId="166" fontId="4" fillId="0" borderId="52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0" fillId="0" borderId="51" xfId="0" applyFont="1" applyBorder="1" applyAlignment="1">
      <alignment horizontal="center"/>
    </xf>
    <xf numFmtId="166" fontId="5" fillId="0" borderId="52" xfId="0" applyNumberFormat="1" applyFont="1" applyFill="1" applyBorder="1" applyAlignment="1">
      <alignment horizontal="center"/>
    </xf>
    <xf numFmtId="166" fontId="5" fillId="0" borderId="50" xfId="0" applyNumberFormat="1" applyFont="1" applyFill="1" applyBorder="1" applyAlignment="1">
      <alignment horizontal="center"/>
    </xf>
    <xf numFmtId="166" fontId="2" fillId="0" borderId="14" xfId="0" applyNumberFormat="1" applyFont="1" applyFill="1" applyBorder="1" applyAlignment="1">
      <alignment horizontal="center"/>
    </xf>
    <xf numFmtId="166" fontId="5" fillId="0" borderId="53" xfId="0" applyNumberFormat="1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12" borderId="59" xfId="0" applyNumberFormat="1" applyFill="1" applyBorder="1" applyAlignment="1">
      <alignment horizontal="left"/>
    </xf>
    <xf numFmtId="0" fontId="1" fillId="0" borderId="37" xfId="0" applyFont="1" applyFill="1" applyBorder="1" applyAlignment="1">
      <alignment horizontal="center"/>
    </xf>
    <xf numFmtId="0" fontId="0" fillId="0" borderId="68" xfId="0" applyBorder="1" applyAlignment="1">
      <alignment horizontal="center"/>
    </xf>
    <xf numFmtId="0" fontId="20" fillId="0" borderId="11" xfId="0" applyFont="1" applyBorder="1"/>
    <xf numFmtId="0" fontId="20" fillId="0" borderId="11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20" fillId="0" borderId="15" xfId="0" applyFont="1" applyBorder="1"/>
    <xf numFmtId="0" fontId="0" fillId="0" borderId="24" xfId="0" applyBorder="1"/>
    <xf numFmtId="0" fontId="22" fillId="0" borderId="0" xfId="0" applyFont="1"/>
    <xf numFmtId="0" fontId="1" fillId="0" borderId="29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2" fontId="2" fillId="0" borderId="29" xfId="0" applyNumberFormat="1" applyFont="1" applyFill="1" applyBorder="1" applyAlignment="1">
      <alignment horizontal="center"/>
    </xf>
    <xf numFmtId="2" fontId="2" fillId="0" borderId="38" xfId="0" applyNumberFormat="1" applyFont="1" applyFill="1" applyBorder="1" applyAlignment="1">
      <alignment horizontal="center"/>
    </xf>
    <xf numFmtId="2" fontId="2" fillId="0" borderId="30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49" fontId="3" fillId="5" borderId="31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0" fontId="0" fillId="0" borderId="76" xfId="0" applyBorder="1" applyAlignment="1">
      <alignment horizontal="center"/>
    </xf>
    <xf numFmtId="49" fontId="3" fillId="5" borderId="44" xfId="0" applyNumberFormat="1" applyFont="1" applyFill="1" applyBorder="1" applyAlignment="1">
      <alignment horizontal="center" vertical="center"/>
    </xf>
    <xf numFmtId="2" fontId="5" fillId="0" borderId="52" xfId="0" applyNumberFormat="1" applyFont="1" applyBorder="1" applyAlignment="1">
      <alignment horizontal="center" vertical="center"/>
    </xf>
    <xf numFmtId="2" fontId="5" fillId="0" borderId="50" xfId="0" applyNumberFormat="1" applyFont="1" applyBorder="1" applyAlignment="1">
      <alignment horizontal="center" vertical="center"/>
    </xf>
    <xf numFmtId="2" fontId="5" fillId="0" borderId="51" xfId="0" applyNumberFormat="1" applyFont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/>
    </xf>
    <xf numFmtId="2" fontId="1" fillId="0" borderId="30" xfId="0" applyNumberFormat="1" applyFont="1" applyFill="1" applyBorder="1" applyAlignment="1">
      <alignment horizontal="center" vertical="center"/>
    </xf>
    <xf numFmtId="2" fontId="20" fillId="0" borderId="15" xfId="0" applyNumberFormat="1" applyFont="1" applyFill="1" applyBorder="1" applyAlignment="1">
      <alignment horizontal="center" vertical="center"/>
    </xf>
    <xf numFmtId="0" fontId="20" fillId="0" borderId="52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36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2" fontId="5" fillId="0" borderId="15" xfId="0" applyNumberFormat="1" applyFont="1" applyFill="1" applyBorder="1" applyAlignment="1">
      <alignment horizontal="center" vertical="center"/>
    </xf>
    <xf numFmtId="2" fontId="5" fillId="0" borderId="19" xfId="0" applyNumberFormat="1" applyFont="1" applyFill="1" applyBorder="1" applyAlignment="1">
      <alignment horizontal="center" vertical="center"/>
    </xf>
    <xf numFmtId="0" fontId="20" fillId="0" borderId="19" xfId="0" applyFont="1" applyBorder="1"/>
    <xf numFmtId="2" fontId="0" fillId="0" borderId="7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77" xfId="0" applyNumberFormat="1" applyBorder="1" applyAlignment="1">
      <alignment horizontal="center"/>
    </xf>
    <xf numFmtId="2" fontId="0" fillId="0" borderId="67" xfId="0" applyNumberFormat="1" applyBorder="1" applyAlignment="1">
      <alignment horizontal="center"/>
    </xf>
    <xf numFmtId="2" fontId="0" fillId="0" borderId="70" xfId="0" applyNumberForma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73" xfId="0" applyNumberFormat="1" applyBorder="1" applyAlignment="1">
      <alignment horizontal="center"/>
    </xf>
    <xf numFmtId="2" fontId="0" fillId="0" borderId="75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49" fontId="3" fillId="0" borderId="31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2" fontId="20" fillId="0" borderId="19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9" fontId="3" fillId="5" borderId="31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49" fontId="3" fillId="5" borderId="4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46" xfId="0" applyBorder="1" applyAlignment="1">
      <alignment horizontal="center"/>
    </xf>
    <xf numFmtId="2" fontId="0" fillId="0" borderId="49" xfId="0" applyNumberFormat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49" fontId="3" fillId="5" borderId="31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0" fontId="3" fillId="5" borderId="49" xfId="0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166" fontId="4" fillId="0" borderId="17" xfId="0" applyNumberFormat="1" applyFont="1" applyFill="1" applyBorder="1" applyAlignment="1">
      <alignment horizontal="center"/>
    </xf>
    <xf numFmtId="49" fontId="3" fillId="5" borderId="31" xfId="0" applyNumberFormat="1" applyFont="1" applyFill="1" applyBorder="1" applyAlignment="1">
      <alignment horizontal="center" vertical="center"/>
    </xf>
    <xf numFmtId="0" fontId="0" fillId="10" borderId="76" xfId="0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/>
    </xf>
    <xf numFmtId="49" fontId="3" fillId="5" borderId="31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49" fontId="3" fillId="5" borderId="4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5" borderId="3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6" fontId="24" fillId="0" borderId="29" xfId="0" applyNumberFormat="1" applyFont="1" applyFill="1" applyBorder="1" applyAlignment="1">
      <alignment horizontal="center"/>
    </xf>
    <xf numFmtId="166" fontId="24" fillId="0" borderId="34" xfId="0" applyNumberFormat="1" applyFont="1" applyFill="1" applyBorder="1" applyAlignment="1">
      <alignment horizontal="center"/>
    </xf>
    <xf numFmtId="0" fontId="26" fillId="0" borderId="13" xfId="0" applyFont="1" applyBorder="1" applyAlignment="1">
      <alignment horizontal="center"/>
    </xf>
    <xf numFmtId="166" fontId="24" fillId="0" borderId="20" xfId="0" applyNumberFormat="1" applyFont="1" applyFill="1" applyBorder="1" applyAlignment="1">
      <alignment horizontal="center"/>
    </xf>
    <xf numFmtId="166" fontId="4" fillId="0" borderId="51" xfId="0" applyNumberFormat="1" applyFont="1" applyFill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0" fillId="0" borderId="52" xfId="0" applyFont="1" applyBorder="1" applyAlignment="1">
      <alignment horizontal="center"/>
    </xf>
    <xf numFmtId="0" fontId="0" fillId="0" borderId="50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27" fillId="0" borderId="36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2" fontId="4" fillId="0" borderId="50" xfId="0" applyNumberFormat="1" applyFont="1" applyBorder="1" applyAlignment="1">
      <alignment horizontal="center" vertical="center"/>
    </xf>
    <xf numFmtId="2" fontId="4" fillId="0" borderId="51" xfId="0" applyNumberFormat="1" applyFont="1" applyBorder="1" applyAlignment="1">
      <alignment horizontal="center" vertical="center"/>
    </xf>
    <xf numFmtId="2" fontId="27" fillId="0" borderId="15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2" fontId="25" fillId="0" borderId="29" xfId="0" applyNumberFormat="1" applyFont="1" applyFill="1" applyBorder="1" applyAlignment="1">
      <alignment horizontal="center"/>
    </xf>
    <xf numFmtId="2" fontId="25" fillId="0" borderId="38" xfId="0" applyNumberFormat="1" applyFont="1" applyFill="1" applyBorder="1" applyAlignment="1">
      <alignment horizontal="center"/>
    </xf>
    <xf numFmtId="2" fontId="25" fillId="0" borderId="30" xfId="0" applyNumberFormat="1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8" fillId="0" borderId="15" xfId="0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/>
    </xf>
    <xf numFmtId="0" fontId="1" fillId="0" borderId="0" xfId="0" applyFont="1" applyFill="1"/>
    <xf numFmtId="0" fontId="29" fillId="0" borderId="15" xfId="0" applyFont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27" fillId="0" borderId="52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7" fillId="0" borderId="50" xfId="0" applyFont="1" applyBorder="1" applyAlignment="1">
      <alignment horizontal="center"/>
    </xf>
    <xf numFmtId="0" fontId="27" fillId="0" borderId="51" xfId="0" applyFont="1" applyBorder="1" applyAlignment="1">
      <alignment horizontal="center"/>
    </xf>
    <xf numFmtId="0" fontId="0" fillId="0" borderId="11" xfId="0" applyFont="1" applyBorder="1"/>
    <xf numFmtId="0" fontId="0" fillId="0" borderId="15" xfId="0" applyFont="1" applyBorder="1"/>
    <xf numFmtId="0" fontId="0" fillId="0" borderId="19" xfId="0" applyFont="1" applyBorder="1"/>
    <xf numFmtId="0" fontId="29" fillId="0" borderId="9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/>
    </xf>
    <xf numFmtId="166" fontId="28" fillId="0" borderId="48" xfId="0" applyNumberFormat="1" applyFont="1" applyFill="1" applyBorder="1" applyAlignment="1">
      <alignment horizontal="center"/>
    </xf>
    <xf numFmtId="166" fontId="28" fillId="0" borderId="50" xfId="0" applyNumberFormat="1" applyFont="1" applyFill="1" applyBorder="1" applyAlignment="1">
      <alignment horizontal="center"/>
    </xf>
    <xf numFmtId="166" fontId="28" fillId="0" borderId="51" xfId="0" applyNumberFormat="1" applyFont="1" applyFill="1" applyBorder="1" applyAlignment="1">
      <alignment horizontal="center"/>
    </xf>
    <xf numFmtId="0" fontId="0" fillId="10" borderId="74" xfId="0" applyFill="1" applyBorder="1" applyAlignment="1">
      <alignment horizontal="center"/>
    </xf>
    <xf numFmtId="0" fontId="0" fillId="10" borderId="63" xfId="0" applyFill="1" applyBorder="1" applyAlignment="1">
      <alignment horizontal="center"/>
    </xf>
    <xf numFmtId="0" fontId="0" fillId="0" borderId="74" xfId="0" applyBorder="1"/>
    <xf numFmtId="0" fontId="14" fillId="8" borderId="9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17" xfId="0" applyFont="1" applyFill="1" applyBorder="1" applyAlignment="1">
      <alignment horizontal="center" vertical="center"/>
    </xf>
    <xf numFmtId="0" fontId="14" fillId="8" borderId="75" xfId="0" applyFont="1" applyFill="1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46" xfId="0" applyBorder="1" applyAlignment="1">
      <alignment horizontal="center"/>
    </xf>
    <xf numFmtId="0" fontId="14" fillId="8" borderId="29" xfId="0" applyFont="1" applyFill="1" applyBorder="1" applyAlignment="1">
      <alignment horizontal="center" vertical="center"/>
    </xf>
    <xf numFmtId="0" fontId="14" fillId="8" borderId="38" xfId="0" applyFont="1" applyFill="1" applyBorder="1" applyAlignment="1">
      <alignment horizontal="center" vertical="center"/>
    </xf>
    <xf numFmtId="0" fontId="14" fillId="8" borderId="30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14" fillId="8" borderId="64" xfId="0" applyFont="1" applyFill="1" applyBorder="1" applyAlignment="1">
      <alignment horizontal="center" vertical="center"/>
    </xf>
    <xf numFmtId="0" fontId="14" fillId="8" borderId="63" xfId="0" applyFont="1" applyFill="1" applyBorder="1" applyAlignment="1">
      <alignment horizontal="center" vertical="center"/>
    </xf>
    <xf numFmtId="0" fontId="14" fillId="8" borderId="71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 textRotation="255"/>
    </xf>
    <xf numFmtId="0" fontId="3" fillId="7" borderId="67" xfId="0" applyFont="1" applyFill="1" applyBorder="1" applyAlignment="1">
      <alignment horizontal="center" vertical="center" textRotation="255"/>
    </xf>
    <xf numFmtId="0" fontId="3" fillId="7" borderId="20" xfId="0" applyFont="1" applyFill="1" applyBorder="1" applyAlignment="1">
      <alignment horizontal="center" vertical="center" textRotation="255"/>
    </xf>
    <xf numFmtId="0" fontId="6" fillId="8" borderId="9" xfId="0" applyFont="1" applyFill="1" applyBorder="1" applyAlignment="1">
      <alignment horizontal="center" vertical="top" wrapText="1"/>
    </xf>
    <xf numFmtId="0" fontId="6" fillId="8" borderId="13" xfId="0" applyFont="1" applyFill="1" applyBorder="1" applyAlignment="1">
      <alignment horizontal="center" vertical="top" wrapText="1"/>
    </xf>
    <xf numFmtId="0" fontId="6" fillId="8" borderId="17" xfId="0" applyFont="1" applyFill="1" applyBorder="1" applyAlignment="1">
      <alignment horizontal="center" vertical="top" wrapText="1"/>
    </xf>
    <xf numFmtId="0" fontId="6" fillId="8" borderId="11" xfId="0" applyFont="1" applyFill="1" applyBorder="1" applyAlignment="1">
      <alignment horizontal="center" vertical="top" wrapText="1"/>
    </xf>
    <xf numFmtId="0" fontId="6" fillId="8" borderId="15" xfId="0" applyFont="1" applyFill="1" applyBorder="1" applyAlignment="1">
      <alignment horizontal="center" vertical="top" wrapText="1"/>
    </xf>
    <xf numFmtId="0" fontId="6" fillId="8" borderId="19" xfId="0" applyFont="1" applyFill="1" applyBorder="1" applyAlignment="1">
      <alignment horizontal="center" vertical="top" wrapText="1"/>
    </xf>
    <xf numFmtId="0" fontId="3" fillId="6" borderId="32" xfId="0" applyFont="1" applyFill="1" applyBorder="1" applyAlignment="1">
      <alignment horizontal="center" vertical="center" textRotation="255"/>
    </xf>
    <xf numFmtId="0" fontId="3" fillId="6" borderId="67" xfId="0" applyFont="1" applyFill="1" applyBorder="1" applyAlignment="1">
      <alignment horizontal="center" vertical="center" textRotation="255"/>
    </xf>
    <xf numFmtId="0" fontId="3" fillId="6" borderId="20" xfId="0" applyFont="1" applyFill="1" applyBorder="1" applyAlignment="1">
      <alignment horizontal="center" vertical="center" textRotation="255"/>
    </xf>
    <xf numFmtId="0" fontId="6" fillId="8" borderId="10" xfId="0" applyFont="1" applyFill="1" applyBorder="1" applyAlignment="1">
      <alignment horizontal="center" vertical="top" wrapText="1"/>
    </xf>
    <xf numFmtId="0" fontId="6" fillId="8" borderId="14" xfId="0" applyFont="1" applyFill="1" applyBorder="1" applyAlignment="1">
      <alignment horizontal="center" vertical="top" wrapText="1"/>
    </xf>
    <xf numFmtId="0" fontId="6" fillId="8" borderId="18" xfId="0" applyFont="1" applyFill="1" applyBorder="1" applyAlignment="1">
      <alignment horizontal="center" vertical="top" wrapText="1"/>
    </xf>
    <xf numFmtId="0" fontId="14" fillId="8" borderId="56" xfId="0" applyFont="1" applyFill="1" applyBorder="1" applyAlignment="1">
      <alignment horizontal="center" vertical="center"/>
    </xf>
    <xf numFmtId="0" fontId="14" fillId="8" borderId="57" xfId="0" applyFont="1" applyFill="1" applyBorder="1" applyAlignment="1">
      <alignment horizontal="center" vertical="center"/>
    </xf>
    <xf numFmtId="0" fontId="14" fillId="8" borderId="58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 textRotation="255"/>
    </xf>
    <xf numFmtId="0" fontId="14" fillId="12" borderId="72" xfId="0" applyFont="1" applyFill="1" applyBorder="1" applyAlignment="1">
      <alignment horizontal="center" vertical="center" textRotation="255"/>
    </xf>
    <xf numFmtId="0" fontId="14" fillId="12" borderId="74" xfId="0" applyFont="1" applyFill="1" applyBorder="1" applyAlignment="1">
      <alignment horizontal="center" vertical="center" textRotation="255"/>
    </xf>
    <xf numFmtId="0" fontId="0" fillId="10" borderId="25" xfId="0" applyFill="1" applyBorder="1" applyAlignment="1">
      <alignment horizontal="center" vertical="center"/>
    </xf>
    <xf numFmtId="0" fontId="0" fillId="10" borderId="55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5" xfId="0" applyBorder="1" applyAlignment="1"/>
    <xf numFmtId="0" fontId="0" fillId="0" borderId="27" xfId="0" applyBorder="1" applyAlignment="1"/>
    <xf numFmtId="0" fontId="3" fillId="6" borderId="1" xfId="0" applyFont="1" applyFill="1" applyBorder="1" applyAlignment="1">
      <alignment horizontal="center" vertical="center" textRotation="255"/>
    </xf>
    <xf numFmtId="0" fontId="3" fillId="6" borderId="72" xfId="0" applyFont="1" applyFill="1" applyBorder="1" applyAlignment="1">
      <alignment horizontal="center" vertical="center" textRotation="255"/>
    </xf>
    <xf numFmtId="0" fontId="3" fillId="6" borderId="74" xfId="0" applyFont="1" applyFill="1" applyBorder="1" applyAlignment="1">
      <alignment horizontal="center" vertical="center" textRotation="255"/>
    </xf>
    <xf numFmtId="0" fontId="3" fillId="9" borderId="1" xfId="0" applyFont="1" applyFill="1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 textRotation="255"/>
    </xf>
    <xf numFmtId="0" fontId="0" fillId="0" borderId="74" xfId="0" applyBorder="1" applyAlignment="1">
      <alignment horizontal="center" vertical="center" textRotation="255"/>
    </xf>
    <xf numFmtId="0" fontId="14" fillId="7" borderId="1" xfId="0" applyFont="1" applyFill="1" applyBorder="1" applyAlignment="1">
      <alignment horizontal="center" vertical="center" textRotation="255"/>
    </xf>
    <xf numFmtId="0" fontId="14" fillId="7" borderId="72" xfId="0" applyFont="1" applyFill="1" applyBorder="1" applyAlignment="1">
      <alignment horizontal="center" vertical="center" textRotation="255"/>
    </xf>
    <xf numFmtId="0" fontId="14" fillId="7" borderId="74" xfId="0" applyFont="1" applyFill="1" applyBorder="1" applyAlignment="1">
      <alignment horizontal="center" vertical="center" textRotation="255"/>
    </xf>
    <xf numFmtId="0" fontId="0" fillId="10" borderId="1" xfId="0" applyFill="1" applyBorder="1" applyAlignment="1">
      <alignment horizontal="center" vertical="center"/>
    </xf>
    <xf numFmtId="0" fontId="0" fillId="10" borderId="72" xfId="0" applyFill="1" applyBorder="1" applyAlignment="1">
      <alignment horizontal="center" vertical="center"/>
    </xf>
    <xf numFmtId="0" fontId="0" fillId="10" borderId="59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78" xfId="0" applyFont="1" applyFill="1" applyBorder="1" applyAlignment="1">
      <alignment horizontal="center"/>
    </xf>
    <xf numFmtId="0" fontId="3" fillId="5" borderId="79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3" fillId="5" borderId="4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46" xfId="0" applyFont="1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3" fillId="5" borderId="5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 wrapText="1"/>
    </xf>
    <xf numFmtId="0" fontId="3" fillId="5" borderId="48" xfId="0" applyFont="1" applyFill="1" applyBorder="1" applyAlignment="1">
      <alignment horizontal="center" wrapText="1"/>
    </xf>
    <xf numFmtId="0" fontId="3" fillId="5" borderId="51" xfId="0" applyFont="1" applyFill="1" applyBorder="1" applyAlignment="1">
      <alignment horizontal="center" wrapText="1"/>
    </xf>
    <xf numFmtId="0" fontId="0" fillId="5" borderId="34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3" fillId="5" borderId="70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wrapText="1"/>
    </xf>
    <xf numFmtId="0" fontId="3" fillId="5" borderId="53" xfId="0" applyFont="1" applyFill="1" applyBorder="1" applyAlignment="1">
      <alignment horizontal="center" wrapText="1"/>
    </xf>
    <xf numFmtId="0" fontId="3" fillId="5" borderId="26" xfId="0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78" xfId="0" applyFont="1" applyFill="1" applyBorder="1" applyAlignment="1">
      <alignment horizontal="center" vertical="center" wrapText="1"/>
    </xf>
    <xf numFmtId="0" fontId="3" fillId="5" borderId="7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49" fontId="3" fillId="5" borderId="27" xfId="0" applyNumberFormat="1" applyFont="1" applyFill="1" applyBorder="1" applyAlignment="1">
      <alignment horizontal="center" vertical="center"/>
    </xf>
    <xf numFmtId="49" fontId="3" fillId="5" borderId="28" xfId="0" applyNumberFormat="1" applyFont="1" applyFill="1" applyBorder="1" applyAlignment="1">
      <alignment horizontal="center" vertical="center"/>
    </xf>
    <xf numFmtId="49" fontId="3" fillId="5" borderId="31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left"/>
    </xf>
    <xf numFmtId="0" fontId="3" fillId="0" borderId="52" xfId="0" applyFont="1" applyFill="1" applyBorder="1" applyAlignment="1">
      <alignment horizontal="left"/>
    </xf>
    <xf numFmtId="0" fontId="3" fillId="5" borderId="2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3" fillId="0" borderId="38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left"/>
    </xf>
    <xf numFmtId="0" fontId="3" fillId="5" borderId="7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/>
    </xf>
    <xf numFmtId="0" fontId="3" fillId="0" borderId="51" xfId="0" applyFont="1" applyFill="1" applyBorder="1" applyAlignment="1">
      <alignment horizontal="left"/>
    </xf>
    <xf numFmtId="0" fontId="3" fillId="5" borderId="32" xfId="0" applyFont="1" applyFill="1" applyBorder="1" applyAlignment="1">
      <alignment horizontal="center" vertical="center" wrapText="1"/>
    </xf>
    <xf numFmtId="0" fontId="3" fillId="5" borderId="67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3" fillId="5" borderId="20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49" fontId="3" fillId="5" borderId="2" xfId="0" applyNumberFormat="1" applyFont="1" applyFill="1" applyBorder="1" applyAlignment="1">
      <alignment horizontal="center" vertical="center"/>
    </xf>
    <xf numFmtId="49" fontId="3" fillId="5" borderId="79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5" borderId="7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5" borderId="3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49" fontId="3" fillId="5" borderId="44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8" xfId="0" applyFont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3" fillId="0" borderId="7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53" xfId="0" applyFont="1" applyBorder="1" applyAlignment="1">
      <alignment horizontal="center" wrapText="1"/>
    </xf>
    <xf numFmtId="0" fontId="3" fillId="2" borderId="34" xfId="0" applyFont="1" applyFill="1" applyBorder="1" applyAlignment="1">
      <alignment horizontal="left"/>
    </xf>
    <xf numFmtId="0" fontId="3" fillId="2" borderId="52" xfId="0" applyFont="1" applyFill="1" applyBorder="1" applyAlignment="1">
      <alignment horizontal="left"/>
    </xf>
    <xf numFmtId="0" fontId="3" fillId="2" borderId="38" xfId="0" applyFont="1" applyFill="1" applyBorder="1" applyAlignment="1">
      <alignment horizontal="left"/>
    </xf>
    <xf numFmtId="0" fontId="3" fillId="2" borderId="50" xfId="0" applyFont="1" applyFill="1" applyBorder="1" applyAlignment="1">
      <alignment horizontal="left"/>
    </xf>
    <xf numFmtId="0" fontId="3" fillId="2" borderId="30" xfId="0" applyFont="1" applyFill="1" applyBorder="1" applyAlignment="1">
      <alignment horizontal="left"/>
    </xf>
    <xf numFmtId="0" fontId="3" fillId="2" borderId="51" xfId="0" applyFont="1" applyFill="1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40" xfId="0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2" borderId="15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0" fillId="0" borderId="13" xfId="0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3" fillId="0" borderId="52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3" fillId="0" borderId="29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left"/>
    </xf>
    <xf numFmtId="0" fontId="3" fillId="0" borderId="69" xfId="0" applyFont="1" applyBorder="1" applyAlignment="1">
      <alignment horizontal="center"/>
    </xf>
    <xf numFmtId="0" fontId="0" fillId="6" borderId="72" xfId="0" applyFill="1" applyBorder="1" applyAlignment="1">
      <alignment horizontal="center" vertical="center" textRotation="255"/>
    </xf>
    <xf numFmtId="0" fontId="3" fillId="10" borderId="26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10" borderId="2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textRotation="255"/>
    </xf>
    <xf numFmtId="0" fontId="0" fillId="7" borderId="72" xfId="0" applyFill="1" applyBorder="1" applyAlignment="1">
      <alignment horizontal="center" vertical="center" textRotation="255"/>
    </xf>
    <xf numFmtId="0" fontId="0" fillId="7" borderId="74" xfId="0" applyFill="1" applyBorder="1" applyAlignment="1">
      <alignment horizontal="center" vertical="center" textRotation="255"/>
    </xf>
    <xf numFmtId="0" fontId="14" fillId="8" borderId="32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4" fillId="8" borderId="45" xfId="0" applyFont="1" applyFill="1" applyBorder="1" applyAlignment="1">
      <alignment horizontal="center"/>
    </xf>
    <xf numFmtId="0" fontId="3" fillId="7" borderId="72" xfId="0" applyFont="1" applyFill="1" applyBorder="1" applyAlignment="1">
      <alignment horizontal="center" vertical="center" textRotation="255"/>
    </xf>
    <xf numFmtId="0" fontId="3" fillId="7" borderId="74" xfId="0" applyFont="1" applyFill="1" applyBorder="1" applyAlignment="1">
      <alignment horizontal="center" vertical="center" textRotation="255"/>
    </xf>
    <xf numFmtId="0" fontId="0" fillId="0" borderId="7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10" fillId="0" borderId="0" xfId="0" applyFont="1" applyAlignment="1">
      <alignment horizontal="left" textRotation="180"/>
    </xf>
    <xf numFmtId="0" fontId="0" fillId="0" borderId="0" xfId="0" applyAlignment="1">
      <alignment horizontal="left"/>
    </xf>
    <xf numFmtId="0" fontId="0" fillId="0" borderId="44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5" borderId="56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5" borderId="72" xfId="0" applyFont="1" applyFill="1" applyBorder="1" applyAlignment="1">
      <alignment horizontal="center" vertical="center" wrapText="1"/>
    </xf>
    <xf numFmtId="0" fontId="3" fillId="5" borderId="7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77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1" fillId="11" borderId="0" xfId="0" applyFont="1" applyFill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12" fillId="0" borderId="68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2.xml"/><Relationship Id="rId26" Type="http://schemas.openxmlformats.org/officeDocument/2006/relationships/worksheet" Target="worksheets/sheet17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5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6.xml"/><Relationship Id="rId25" Type="http://schemas.openxmlformats.org/officeDocument/2006/relationships/chartsheet" Target="chartsheets/sheet9.xml"/><Relationship Id="rId33" Type="http://schemas.openxmlformats.org/officeDocument/2006/relationships/worksheet" Target="worksheets/sheet2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.xml"/><Relationship Id="rId20" Type="http://schemas.openxmlformats.org/officeDocument/2006/relationships/chartsheet" Target="chartsheets/sheet4.xml"/><Relationship Id="rId29" Type="http://schemas.openxmlformats.org/officeDocument/2006/relationships/chartsheet" Target="chartsheets/sheet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hartsheet" Target="chartsheets/sheet8.xml"/><Relationship Id="rId32" Type="http://schemas.openxmlformats.org/officeDocument/2006/relationships/worksheet" Target="worksheets/sheet20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hartsheet" Target="chartsheets/sheet7.xml"/><Relationship Id="rId28" Type="http://schemas.openxmlformats.org/officeDocument/2006/relationships/chartsheet" Target="chartsheets/sheet10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3.xml"/><Relationship Id="rId31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hartsheet" Target="chartsheets/sheet6.xml"/><Relationship Id="rId27" Type="http://schemas.openxmlformats.org/officeDocument/2006/relationships/worksheet" Target="worksheets/sheet18.xml"/><Relationship Id="rId30" Type="http://schemas.openxmlformats.org/officeDocument/2006/relationships/chartsheet" Target="chartsheets/sheet12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DOMOVNÍ STUDNA P. MIMRA - Č.P. 1</a:t>
            </a:r>
          </a:p>
        </c:rich>
      </c:tx>
      <c:layout>
        <c:manualLayout>
          <c:xMode val="edge"/>
          <c:yMode val="edge"/>
          <c:x val="0.34548335974643435"/>
          <c:y val="1.95016251354280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13946117274244"/>
          <c:y val="0.10509209100758418"/>
          <c:w val="0.7670364500792396"/>
          <c:h val="0.2351029252437698"/>
        </c:manualLayout>
      </c:layout>
      <c:lineChart>
        <c:grouping val="standard"/>
        <c:varyColors val="0"/>
        <c:ser>
          <c:idx val="0"/>
          <c:order val="0"/>
          <c:tx>
            <c:strRef>
              <c:f>přehled!$AO$1</c:f>
              <c:strCache>
                <c:ptCount val="1"/>
                <c:pt idx="0">
                  <c:v>studna č.p. 1 p. Mimra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přehled!$B$4:$B$63</c:f>
              <c:numCache>
                <c:formatCode>mmmm\ yy</c:formatCode>
                <c:ptCount val="60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</c:numCache>
            </c:numRef>
          </c:cat>
          <c:val>
            <c:numRef>
              <c:f>přehled!$AO$4:$AO$63</c:f>
              <c:numCache>
                <c:formatCode>General</c:formatCode>
                <c:ptCount val="60"/>
                <c:pt idx="4">
                  <c:v>309.27</c:v>
                </c:pt>
                <c:pt idx="9">
                  <c:v>309.25</c:v>
                </c:pt>
                <c:pt idx="15">
                  <c:v>309.31</c:v>
                </c:pt>
                <c:pt idx="20">
                  <c:v>309.63</c:v>
                </c:pt>
                <c:pt idx="27">
                  <c:v>309.86</c:v>
                </c:pt>
                <c:pt idx="33">
                  <c:v>309.8</c:v>
                </c:pt>
                <c:pt idx="35">
                  <c:v>309.86</c:v>
                </c:pt>
                <c:pt idx="39">
                  <c:v>309.61</c:v>
                </c:pt>
                <c:pt idx="44">
                  <c:v>309.41000000000003</c:v>
                </c:pt>
                <c:pt idx="52">
                  <c:v>309.3</c:v>
                </c:pt>
                <c:pt idx="56">
                  <c:v>309.31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CD-43C6-AF48-8B9414756A0C}"/>
            </c:ext>
          </c:extLst>
        </c:ser>
        <c:ser>
          <c:idx val="1"/>
          <c:order val="1"/>
          <c:tx>
            <c:strRef>
              <c:f>přehled!$V$1</c:f>
              <c:strCache>
                <c:ptCount val="1"/>
                <c:pt idx="0">
                  <c:v>M-1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přehled!$B$4:$B$63</c:f>
              <c:numCache>
                <c:formatCode>mmmm\ yy</c:formatCode>
                <c:ptCount val="60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</c:numCache>
            </c:numRef>
          </c:cat>
          <c:val>
            <c:numRef>
              <c:f>přehled!$V$4:$V$63</c:f>
              <c:numCache>
                <c:formatCode>0.00</c:formatCode>
                <c:ptCount val="60"/>
                <c:pt idx="2">
                  <c:v>312.04000000000002</c:v>
                </c:pt>
                <c:pt idx="3">
                  <c:v>312.11</c:v>
                </c:pt>
                <c:pt idx="4">
                  <c:v>312.08</c:v>
                </c:pt>
                <c:pt idx="5">
                  <c:v>311.94</c:v>
                </c:pt>
                <c:pt idx="6">
                  <c:v>312.01</c:v>
                </c:pt>
                <c:pt idx="7">
                  <c:v>311.95999999999998</c:v>
                </c:pt>
                <c:pt idx="8">
                  <c:v>311.91000000000003</c:v>
                </c:pt>
                <c:pt idx="9">
                  <c:v>311.81</c:v>
                </c:pt>
                <c:pt idx="10">
                  <c:v>311.79000000000002</c:v>
                </c:pt>
                <c:pt idx="11">
                  <c:v>311.77</c:v>
                </c:pt>
                <c:pt idx="12">
                  <c:v>311.97000000000003</c:v>
                </c:pt>
                <c:pt idx="13">
                  <c:v>311.91000000000003</c:v>
                </c:pt>
                <c:pt idx="14">
                  <c:v>311.47000000000003</c:v>
                </c:pt>
                <c:pt idx="15">
                  <c:v>312.24</c:v>
                </c:pt>
                <c:pt idx="16">
                  <c:v>312.42</c:v>
                </c:pt>
                <c:pt idx="17">
                  <c:v>312.52</c:v>
                </c:pt>
                <c:pt idx="18">
                  <c:v>312.56</c:v>
                </c:pt>
                <c:pt idx="19">
                  <c:v>311.70999999999998</c:v>
                </c:pt>
                <c:pt idx="20">
                  <c:v>312.72000000000003</c:v>
                </c:pt>
                <c:pt idx="21">
                  <c:v>312.67</c:v>
                </c:pt>
                <c:pt idx="22">
                  <c:v>312.58999999999997</c:v>
                </c:pt>
                <c:pt idx="23">
                  <c:v>312.55</c:v>
                </c:pt>
                <c:pt idx="25">
                  <c:v>312.52</c:v>
                </c:pt>
                <c:pt idx="26">
                  <c:v>311.73</c:v>
                </c:pt>
                <c:pt idx="28">
                  <c:v>312.52</c:v>
                </c:pt>
                <c:pt idx="30">
                  <c:v>312.42</c:v>
                </c:pt>
                <c:pt idx="32">
                  <c:v>312.26</c:v>
                </c:pt>
                <c:pt idx="34" formatCode="General">
                  <c:v>312.11</c:v>
                </c:pt>
                <c:pt idx="38" formatCode="General">
                  <c:v>311.97000000000003</c:v>
                </c:pt>
                <c:pt idx="40" formatCode="General">
                  <c:v>312.05</c:v>
                </c:pt>
                <c:pt idx="42" formatCode="General">
                  <c:v>312.02999999999997</c:v>
                </c:pt>
                <c:pt idx="44" formatCode="General">
                  <c:v>311.94</c:v>
                </c:pt>
                <c:pt idx="46" formatCode="General">
                  <c:v>311.86</c:v>
                </c:pt>
                <c:pt idx="50" formatCode="General">
                  <c:v>311.97000000000003</c:v>
                </c:pt>
                <c:pt idx="52" formatCode="General">
                  <c:v>311.97000000000003</c:v>
                </c:pt>
                <c:pt idx="54" formatCode="General">
                  <c:v>311.92</c:v>
                </c:pt>
                <c:pt idx="56" formatCode="General">
                  <c:v>311.87</c:v>
                </c:pt>
                <c:pt idx="58" formatCode="General">
                  <c:v>311.77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CD-43C6-AF48-8B9414756A0C}"/>
            </c:ext>
          </c:extLst>
        </c:ser>
        <c:ser>
          <c:idx val="2"/>
          <c:order val="2"/>
          <c:tx>
            <c:strRef>
              <c:f>přehled!$W$1</c:f>
              <c:strCache>
                <c:ptCount val="1"/>
                <c:pt idx="0">
                  <c:v>M-1A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přehled!$B$4:$B$63</c:f>
              <c:numCache>
                <c:formatCode>mmmm\ yy</c:formatCode>
                <c:ptCount val="60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</c:numCache>
            </c:numRef>
          </c:cat>
          <c:val>
            <c:numRef>
              <c:f>přehled!$W$4:$W$63</c:f>
              <c:numCache>
                <c:formatCode>0.00</c:formatCode>
                <c:ptCount val="60"/>
                <c:pt idx="2">
                  <c:v>312.36</c:v>
                </c:pt>
                <c:pt idx="3">
                  <c:v>312.52999999999997</c:v>
                </c:pt>
                <c:pt idx="4">
                  <c:v>312.55</c:v>
                </c:pt>
                <c:pt idx="5">
                  <c:v>312.39999999999998</c:v>
                </c:pt>
                <c:pt idx="6">
                  <c:v>312.51</c:v>
                </c:pt>
                <c:pt idx="7">
                  <c:v>312.48</c:v>
                </c:pt>
                <c:pt idx="8">
                  <c:v>312.44</c:v>
                </c:pt>
                <c:pt idx="9">
                  <c:v>312.33</c:v>
                </c:pt>
                <c:pt idx="10">
                  <c:v>312.29000000000002</c:v>
                </c:pt>
                <c:pt idx="11">
                  <c:v>312.26</c:v>
                </c:pt>
                <c:pt idx="12">
                  <c:v>312.49</c:v>
                </c:pt>
                <c:pt idx="13">
                  <c:v>312.41000000000003</c:v>
                </c:pt>
                <c:pt idx="14">
                  <c:v>312.01</c:v>
                </c:pt>
                <c:pt idx="15">
                  <c:v>312.89999999999998</c:v>
                </c:pt>
                <c:pt idx="16">
                  <c:v>313.07</c:v>
                </c:pt>
                <c:pt idx="17">
                  <c:v>313.14999999999998</c:v>
                </c:pt>
                <c:pt idx="18">
                  <c:v>313.12</c:v>
                </c:pt>
                <c:pt idx="19">
                  <c:v>312.29000000000002</c:v>
                </c:pt>
                <c:pt idx="20">
                  <c:v>313.24</c:v>
                </c:pt>
                <c:pt idx="21">
                  <c:v>313.12</c:v>
                </c:pt>
                <c:pt idx="22">
                  <c:v>313.06</c:v>
                </c:pt>
                <c:pt idx="23">
                  <c:v>313.02</c:v>
                </c:pt>
                <c:pt idx="25">
                  <c:v>313.08</c:v>
                </c:pt>
                <c:pt idx="26">
                  <c:v>312.31</c:v>
                </c:pt>
                <c:pt idx="28">
                  <c:v>313.04000000000002</c:v>
                </c:pt>
                <c:pt idx="30">
                  <c:v>312.93</c:v>
                </c:pt>
                <c:pt idx="32">
                  <c:v>312.72000000000003</c:v>
                </c:pt>
                <c:pt idx="34" formatCode="General">
                  <c:v>312.48</c:v>
                </c:pt>
                <c:pt idx="38" formatCode="General">
                  <c:v>312.44</c:v>
                </c:pt>
                <c:pt idx="40" formatCode="General">
                  <c:v>312.56</c:v>
                </c:pt>
                <c:pt idx="42" formatCode="General">
                  <c:v>312.51</c:v>
                </c:pt>
                <c:pt idx="44" formatCode="General">
                  <c:v>312.38</c:v>
                </c:pt>
                <c:pt idx="46" formatCode="General">
                  <c:v>312.26</c:v>
                </c:pt>
                <c:pt idx="50" formatCode="General">
                  <c:v>312.48</c:v>
                </c:pt>
                <c:pt idx="52" formatCode="General">
                  <c:v>312.5</c:v>
                </c:pt>
                <c:pt idx="54" formatCode="General">
                  <c:v>312.39999999999998</c:v>
                </c:pt>
                <c:pt idx="56" formatCode="General">
                  <c:v>312.3</c:v>
                </c:pt>
                <c:pt idx="58" formatCode="General">
                  <c:v>312.2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5CD-43C6-AF48-8B9414756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523384"/>
        <c:axId val="228523776"/>
      </c:lineChart>
      <c:dateAx>
        <c:axId val="22852338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28523776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228523776"/>
        <c:scaling>
          <c:orientation val="minMax"/>
          <c:max val="313.5"/>
          <c:min val="3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m n.m.</a:t>
                </a:r>
              </a:p>
            </c:rich>
          </c:tx>
          <c:layout>
            <c:manualLayout>
              <c:xMode val="edge"/>
              <c:yMode val="edge"/>
              <c:x val="6.0221870047543584E-2"/>
              <c:y val="0.199349945828819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285233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885895404120443"/>
          <c:y val="0.40736728060671734"/>
          <c:w val="0.87955625990491249"/>
          <c:h val="3.900325027085601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KOSTELECKÉ HORKY - MONITORING VODNÍCH A NA VODU VÁZANÝCH EKOSYSTÉMŮ V ROCE 2016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Graf vývoje hladiny podzemní vody v monitorovacích vrtech řady "V" v letech 2005 - 2016</a:t>
            </a:r>
          </a:p>
        </c:rich>
      </c:tx>
      <c:layout>
        <c:manualLayout>
          <c:xMode val="edge"/>
          <c:yMode val="edge"/>
          <c:x val="0.14756948957027205"/>
          <c:y val="4.61161083678099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3333333333336"/>
          <c:y val="0.20573355817875211"/>
          <c:w val="0.82395833333333535"/>
          <c:h val="0.60370994940978329"/>
        </c:manualLayout>
      </c:layout>
      <c:lineChart>
        <c:grouping val="standard"/>
        <c:varyColors val="0"/>
        <c:ser>
          <c:idx val="0"/>
          <c:order val="0"/>
          <c:tx>
            <c:strRef>
              <c:f>'přehled (2016)'!$N$1:$N$3</c:f>
              <c:strCache>
                <c:ptCount val="3"/>
                <c:pt idx="0">
                  <c:v>V-1</c:v>
                </c:pt>
              </c:strCache>
            </c:strRef>
          </c:tx>
          <c:spPr>
            <a:ln w="28575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(2016)'!$N$4:$N$146</c:f>
              <c:numCache>
                <c:formatCode>0.00</c:formatCode>
                <c:ptCount val="143"/>
                <c:pt idx="3">
                  <c:v>308.36</c:v>
                </c:pt>
                <c:pt idx="4">
                  <c:v>308.37</c:v>
                </c:pt>
                <c:pt idx="5">
                  <c:v>308.39999999999998</c:v>
                </c:pt>
                <c:pt idx="6">
                  <c:v>308.43</c:v>
                </c:pt>
                <c:pt idx="7">
                  <c:v>308.39</c:v>
                </c:pt>
                <c:pt idx="8">
                  <c:v>308.39</c:v>
                </c:pt>
                <c:pt idx="9">
                  <c:v>308.38</c:v>
                </c:pt>
                <c:pt idx="10">
                  <c:v>308.33</c:v>
                </c:pt>
                <c:pt idx="11">
                  <c:v>308.32</c:v>
                </c:pt>
                <c:pt idx="12">
                  <c:v>308.35000000000002</c:v>
                </c:pt>
                <c:pt idx="14">
                  <c:v>307.81</c:v>
                </c:pt>
                <c:pt idx="15">
                  <c:v>308.52</c:v>
                </c:pt>
                <c:pt idx="16">
                  <c:v>308.54000000000002</c:v>
                </c:pt>
                <c:pt idx="18">
                  <c:v>308.49</c:v>
                </c:pt>
                <c:pt idx="20">
                  <c:v>308.55</c:v>
                </c:pt>
                <c:pt idx="22">
                  <c:v>308.44</c:v>
                </c:pt>
                <c:pt idx="26">
                  <c:v>308.51</c:v>
                </c:pt>
                <c:pt idx="28">
                  <c:v>308.48</c:v>
                </c:pt>
                <c:pt idx="30">
                  <c:v>308.43</c:v>
                </c:pt>
                <c:pt idx="32">
                  <c:v>308.36</c:v>
                </c:pt>
                <c:pt idx="34">
                  <c:v>308.32</c:v>
                </c:pt>
                <c:pt idx="38" formatCode="General">
                  <c:v>308.51</c:v>
                </c:pt>
                <c:pt idx="40" formatCode="General">
                  <c:v>308.47000000000003</c:v>
                </c:pt>
                <c:pt idx="42" formatCode="General">
                  <c:v>308.5</c:v>
                </c:pt>
                <c:pt idx="44" formatCode="General">
                  <c:v>308.26</c:v>
                </c:pt>
                <c:pt idx="46" formatCode="General">
                  <c:v>308.45999999999998</c:v>
                </c:pt>
                <c:pt idx="50" formatCode="General">
                  <c:v>308.43</c:v>
                </c:pt>
                <c:pt idx="52" formatCode="General">
                  <c:v>308.52</c:v>
                </c:pt>
                <c:pt idx="54" formatCode="General">
                  <c:v>308.39999999999998</c:v>
                </c:pt>
                <c:pt idx="56" formatCode="General">
                  <c:v>308.37</c:v>
                </c:pt>
                <c:pt idx="58" formatCode="General">
                  <c:v>308.35000000000002</c:v>
                </c:pt>
                <c:pt idx="61" formatCode="General">
                  <c:v>308.56</c:v>
                </c:pt>
                <c:pt idx="63" formatCode="General">
                  <c:v>308.58999999999997</c:v>
                </c:pt>
                <c:pt idx="65" formatCode="General">
                  <c:v>308.67</c:v>
                </c:pt>
                <c:pt idx="67" formatCode="General">
                  <c:v>308.64999999999998</c:v>
                </c:pt>
                <c:pt idx="69" formatCode="General">
                  <c:v>308.62</c:v>
                </c:pt>
                <c:pt idx="71" formatCode="General">
                  <c:v>308.69</c:v>
                </c:pt>
                <c:pt idx="73" formatCode="General">
                  <c:v>308.64</c:v>
                </c:pt>
                <c:pt idx="75" formatCode="General">
                  <c:v>308.66000000000003</c:v>
                </c:pt>
                <c:pt idx="77" formatCode="General">
                  <c:v>308.64</c:v>
                </c:pt>
                <c:pt idx="79" formatCode="General">
                  <c:v>308.63</c:v>
                </c:pt>
                <c:pt idx="81" formatCode="General">
                  <c:v>308.64999999999998</c:v>
                </c:pt>
                <c:pt idx="83" formatCode="General">
                  <c:v>308.18</c:v>
                </c:pt>
                <c:pt idx="85" formatCode="General">
                  <c:v>308.06</c:v>
                </c:pt>
                <c:pt idx="87" formatCode="General">
                  <c:v>308.33999999999997</c:v>
                </c:pt>
                <c:pt idx="89" formatCode="General">
                  <c:v>307.86</c:v>
                </c:pt>
                <c:pt idx="91" formatCode="General">
                  <c:v>307.72000000000003</c:v>
                </c:pt>
                <c:pt idx="93">
                  <c:v>307.7</c:v>
                </c:pt>
                <c:pt idx="95">
                  <c:v>308.17</c:v>
                </c:pt>
                <c:pt idx="97">
                  <c:v>308.22000000000003</c:v>
                </c:pt>
                <c:pt idx="99">
                  <c:v>308.18</c:v>
                </c:pt>
                <c:pt idx="101">
                  <c:v>308.10000000000002</c:v>
                </c:pt>
                <c:pt idx="103">
                  <c:v>307.94</c:v>
                </c:pt>
                <c:pt idx="105">
                  <c:v>307.88</c:v>
                </c:pt>
                <c:pt idx="107" formatCode="General">
                  <c:v>307.93</c:v>
                </c:pt>
                <c:pt idx="109" formatCode="General">
                  <c:v>308.2</c:v>
                </c:pt>
                <c:pt idx="111" formatCode="General">
                  <c:v>308.43</c:v>
                </c:pt>
                <c:pt idx="113" formatCode="General">
                  <c:v>308.33999999999997</c:v>
                </c:pt>
                <c:pt idx="115" formatCode="General">
                  <c:v>307.99</c:v>
                </c:pt>
                <c:pt idx="117" formatCode="General">
                  <c:v>307.74</c:v>
                </c:pt>
                <c:pt idx="119" formatCode="General">
                  <c:v>308.06</c:v>
                </c:pt>
                <c:pt idx="121" formatCode="General">
                  <c:v>308.33999999999997</c:v>
                </c:pt>
                <c:pt idx="123" formatCode="General">
                  <c:v>308.36</c:v>
                </c:pt>
                <c:pt idx="125" formatCode="General">
                  <c:v>308.39999999999998</c:v>
                </c:pt>
                <c:pt idx="127" formatCode="General">
                  <c:v>308.39</c:v>
                </c:pt>
                <c:pt idx="129" formatCode="General">
                  <c:v>308.13</c:v>
                </c:pt>
                <c:pt idx="133" formatCode="General">
                  <c:v>308.33999999999997</c:v>
                </c:pt>
                <c:pt idx="135" formatCode="General">
                  <c:v>308.47000000000003</c:v>
                </c:pt>
                <c:pt idx="137" formatCode="General">
                  <c:v>308.42</c:v>
                </c:pt>
                <c:pt idx="139" formatCode="General">
                  <c:v>308.3</c:v>
                </c:pt>
                <c:pt idx="141" formatCode="General">
                  <c:v>308.22000000000003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25-4A15-B54E-533522161CF0}"/>
            </c:ext>
          </c:extLst>
        </c:ser>
        <c:ser>
          <c:idx val="1"/>
          <c:order val="1"/>
          <c:tx>
            <c:strRef>
              <c:f>'přehled (2016)'!$O$1:$O$3</c:f>
              <c:strCache>
                <c:ptCount val="3"/>
                <c:pt idx="0">
                  <c:v>V-3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(2016)'!$O$4:$O$146</c:f>
              <c:numCache>
                <c:formatCode>0.00</c:formatCode>
                <c:ptCount val="143"/>
                <c:pt idx="2">
                  <c:v>307.70999999999998</c:v>
                </c:pt>
                <c:pt idx="3">
                  <c:v>307.83999999999997</c:v>
                </c:pt>
                <c:pt idx="4">
                  <c:v>307.83999999999997</c:v>
                </c:pt>
                <c:pt idx="5">
                  <c:v>307.76</c:v>
                </c:pt>
                <c:pt idx="6">
                  <c:v>307.86</c:v>
                </c:pt>
                <c:pt idx="7">
                  <c:v>307.87</c:v>
                </c:pt>
                <c:pt idx="8">
                  <c:v>307.92</c:v>
                </c:pt>
                <c:pt idx="9">
                  <c:v>307.86</c:v>
                </c:pt>
                <c:pt idx="10">
                  <c:v>307.83999999999997</c:v>
                </c:pt>
                <c:pt idx="11">
                  <c:v>307.83999999999997</c:v>
                </c:pt>
                <c:pt idx="14">
                  <c:v>307.27999999999997</c:v>
                </c:pt>
                <c:pt idx="15">
                  <c:v>307.89</c:v>
                </c:pt>
                <c:pt idx="16">
                  <c:v>307.97000000000003</c:v>
                </c:pt>
                <c:pt idx="18">
                  <c:v>308.16000000000003</c:v>
                </c:pt>
                <c:pt idx="20">
                  <c:v>308.29000000000002</c:v>
                </c:pt>
                <c:pt idx="22">
                  <c:v>308.29000000000002</c:v>
                </c:pt>
                <c:pt idx="26">
                  <c:v>311.7</c:v>
                </c:pt>
                <c:pt idx="28">
                  <c:v>311.66000000000003</c:v>
                </c:pt>
                <c:pt idx="30">
                  <c:v>311.62</c:v>
                </c:pt>
                <c:pt idx="32">
                  <c:v>311.54000000000002</c:v>
                </c:pt>
                <c:pt idx="34" formatCode="General">
                  <c:v>308.04000000000002</c:v>
                </c:pt>
                <c:pt idx="38" formatCode="General">
                  <c:v>307.89999999999998</c:v>
                </c:pt>
                <c:pt idx="40" formatCode="General">
                  <c:v>307.92</c:v>
                </c:pt>
                <c:pt idx="42" formatCode="General">
                  <c:v>307.89999999999998</c:v>
                </c:pt>
                <c:pt idx="44" formatCode="General">
                  <c:v>307.54000000000002</c:v>
                </c:pt>
                <c:pt idx="46" formatCode="General">
                  <c:v>307.82</c:v>
                </c:pt>
                <c:pt idx="50" formatCode="General">
                  <c:v>307.68</c:v>
                </c:pt>
                <c:pt idx="52" formatCode="General">
                  <c:v>307.83</c:v>
                </c:pt>
                <c:pt idx="54" formatCode="General">
                  <c:v>307.56</c:v>
                </c:pt>
                <c:pt idx="56" formatCode="General">
                  <c:v>307.41000000000003</c:v>
                </c:pt>
                <c:pt idx="58" formatCode="General">
                  <c:v>307.29000000000002</c:v>
                </c:pt>
                <c:pt idx="61" formatCode="General">
                  <c:v>308.37</c:v>
                </c:pt>
                <c:pt idx="63" formatCode="General">
                  <c:v>308.56</c:v>
                </c:pt>
                <c:pt idx="65" formatCode="General">
                  <c:v>308.62</c:v>
                </c:pt>
                <c:pt idx="67" formatCode="General">
                  <c:v>308.56</c:v>
                </c:pt>
                <c:pt idx="69" formatCode="General">
                  <c:v>308.61</c:v>
                </c:pt>
                <c:pt idx="71" formatCode="General">
                  <c:v>308.37</c:v>
                </c:pt>
                <c:pt idx="73" formatCode="General">
                  <c:v>308.56</c:v>
                </c:pt>
                <c:pt idx="75" formatCode="General">
                  <c:v>308.62</c:v>
                </c:pt>
                <c:pt idx="77" formatCode="General">
                  <c:v>308.56</c:v>
                </c:pt>
                <c:pt idx="79" formatCode="General">
                  <c:v>308.61</c:v>
                </c:pt>
                <c:pt idx="81" formatCode="General">
                  <c:v>308.5</c:v>
                </c:pt>
                <c:pt idx="83" formatCode="General">
                  <c:v>308.39</c:v>
                </c:pt>
                <c:pt idx="85" formatCode="General">
                  <c:v>308.27999999999997</c:v>
                </c:pt>
                <c:pt idx="87" formatCode="General">
                  <c:v>308.48</c:v>
                </c:pt>
                <c:pt idx="89" formatCode="General">
                  <c:v>308.20999999999998</c:v>
                </c:pt>
                <c:pt idx="91" formatCode="General">
                  <c:v>307.97000000000003</c:v>
                </c:pt>
                <c:pt idx="93">
                  <c:v>307.87</c:v>
                </c:pt>
                <c:pt idx="95">
                  <c:v>308.3</c:v>
                </c:pt>
                <c:pt idx="97">
                  <c:v>308.25</c:v>
                </c:pt>
                <c:pt idx="99">
                  <c:v>308.14</c:v>
                </c:pt>
                <c:pt idx="101">
                  <c:v>307.89</c:v>
                </c:pt>
                <c:pt idx="103">
                  <c:v>307.39</c:v>
                </c:pt>
                <c:pt idx="105">
                  <c:v>307.41000000000003</c:v>
                </c:pt>
                <c:pt idx="107" formatCode="General">
                  <c:v>307.47000000000003</c:v>
                </c:pt>
                <c:pt idx="109" formatCode="General">
                  <c:v>307.75</c:v>
                </c:pt>
                <c:pt idx="111" formatCode="General">
                  <c:v>307.91000000000003</c:v>
                </c:pt>
                <c:pt idx="113" formatCode="General">
                  <c:v>307.87</c:v>
                </c:pt>
                <c:pt idx="115" formatCode="General">
                  <c:v>307.54000000000002</c:v>
                </c:pt>
                <c:pt idx="117" formatCode="General">
                  <c:v>307.51</c:v>
                </c:pt>
                <c:pt idx="119" formatCode="General">
                  <c:v>307.66000000000003</c:v>
                </c:pt>
                <c:pt idx="121" formatCode="General">
                  <c:v>307.79000000000002</c:v>
                </c:pt>
                <c:pt idx="123" formatCode="General">
                  <c:v>307.70999999999998</c:v>
                </c:pt>
                <c:pt idx="125" formatCode="General">
                  <c:v>307.64999999999998</c:v>
                </c:pt>
                <c:pt idx="127" formatCode="General">
                  <c:v>307.58</c:v>
                </c:pt>
                <c:pt idx="129" formatCode="General">
                  <c:v>307.56</c:v>
                </c:pt>
                <c:pt idx="133" formatCode="General">
                  <c:v>307.52999999999997</c:v>
                </c:pt>
                <c:pt idx="135" formatCode="General">
                  <c:v>307.48</c:v>
                </c:pt>
                <c:pt idx="137" formatCode="General">
                  <c:v>307.39999999999998</c:v>
                </c:pt>
                <c:pt idx="139" formatCode="General">
                  <c:v>307.37</c:v>
                </c:pt>
                <c:pt idx="141" formatCode="General">
                  <c:v>307.38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25-4A15-B54E-533522161CF0}"/>
            </c:ext>
          </c:extLst>
        </c:ser>
        <c:ser>
          <c:idx val="2"/>
          <c:order val="2"/>
          <c:tx>
            <c:strRef>
              <c:f>'přehled (2016)'!$P$1:$P$3</c:f>
              <c:strCache>
                <c:ptCount val="3"/>
                <c:pt idx="0">
                  <c:v>V-4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(2016)'!$P$4:$P$146</c:f>
              <c:numCache>
                <c:formatCode>0.00</c:formatCode>
                <c:ptCount val="143"/>
                <c:pt idx="2">
                  <c:v>308.62</c:v>
                </c:pt>
                <c:pt idx="3">
                  <c:v>308.68</c:v>
                </c:pt>
                <c:pt idx="4">
                  <c:v>308.68</c:v>
                </c:pt>
                <c:pt idx="5">
                  <c:v>308.64</c:v>
                </c:pt>
                <c:pt idx="6">
                  <c:v>308.74</c:v>
                </c:pt>
                <c:pt idx="7">
                  <c:v>308.76</c:v>
                </c:pt>
                <c:pt idx="8">
                  <c:v>308.74</c:v>
                </c:pt>
                <c:pt idx="9">
                  <c:v>308.73</c:v>
                </c:pt>
                <c:pt idx="10">
                  <c:v>308.68</c:v>
                </c:pt>
                <c:pt idx="11">
                  <c:v>308.64999999999998</c:v>
                </c:pt>
                <c:pt idx="12">
                  <c:v>307.83999999999997</c:v>
                </c:pt>
                <c:pt idx="14">
                  <c:v>308.25</c:v>
                </c:pt>
                <c:pt idx="15">
                  <c:v>308.72000000000003</c:v>
                </c:pt>
                <c:pt idx="16">
                  <c:v>308.87</c:v>
                </c:pt>
                <c:pt idx="18">
                  <c:v>309.2</c:v>
                </c:pt>
                <c:pt idx="20">
                  <c:v>309.37</c:v>
                </c:pt>
                <c:pt idx="22">
                  <c:v>309.43</c:v>
                </c:pt>
                <c:pt idx="26">
                  <c:v>309.27999999999997</c:v>
                </c:pt>
                <c:pt idx="28">
                  <c:v>309.24</c:v>
                </c:pt>
                <c:pt idx="30">
                  <c:v>309.2</c:v>
                </c:pt>
                <c:pt idx="32">
                  <c:v>309.12</c:v>
                </c:pt>
                <c:pt idx="34" formatCode="General">
                  <c:v>309.08</c:v>
                </c:pt>
                <c:pt idx="38" formatCode="General">
                  <c:v>308.79000000000002</c:v>
                </c:pt>
                <c:pt idx="40" formatCode="General">
                  <c:v>308.74</c:v>
                </c:pt>
                <c:pt idx="42" formatCode="General">
                  <c:v>308.77</c:v>
                </c:pt>
                <c:pt idx="44" formatCode="General">
                  <c:v>308.77</c:v>
                </c:pt>
                <c:pt idx="46" formatCode="General">
                  <c:v>308.75</c:v>
                </c:pt>
                <c:pt idx="50" formatCode="General">
                  <c:v>308.60000000000002</c:v>
                </c:pt>
                <c:pt idx="52" formatCode="General">
                  <c:v>308.83999999999997</c:v>
                </c:pt>
                <c:pt idx="54" formatCode="General">
                  <c:v>308.69</c:v>
                </c:pt>
                <c:pt idx="56" formatCode="General">
                  <c:v>308.64</c:v>
                </c:pt>
                <c:pt idx="58" formatCode="General">
                  <c:v>308.54000000000002</c:v>
                </c:pt>
                <c:pt idx="61" formatCode="General">
                  <c:v>309.54000000000002</c:v>
                </c:pt>
                <c:pt idx="63" formatCode="General">
                  <c:v>309.60000000000002</c:v>
                </c:pt>
                <c:pt idx="65" formatCode="General">
                  <c:v>309.67</c:v>
                </c:pt>
                <c:pt idx="67" formatCode="General">
                  <c:v>309.33999999999997</c:v>
                </c:pt>
                <c:pt idx="69" formatCode="General">
                  <c:v>309.45</c:v>
                </c:pt>
                <c:pt idx="71" formatCode="General">
                  <c:v>310.61</c:v>
                </c:pt>
                <c:pt idx="73" formatCode="General">
                  <c:v>310.64</c:v>
                </c:pt>
                <c:pt idx="75" formatCode="General">
                  <c:v>310.68</c:v>
                </c:pt>
                <c:pt idx="77" formatCode="General">
                  <c:v>310.70999999999998</c:v>
                </c:pt>
                <c:pt idx="79" formatCode="General">
                  <c:v>310.66000000000003</c:v>
                </c:pt>
                <c:pt idx="81" formatCode="General">
                  <c:v>310.64</c:v>
                </c:pt>
                <c:pt idx="83" formatCode="General">
                  <c:v>309.55</c:v>
                </c:pt>
                <c:pt idx="85" formatCode="General">
                  <c:v>309.88</c:v>
                </c:pt>
                <c:pt idx="87" formatCode="General">
                  <c:v>309.73</c:v>
                </c:pt>
                <c:pt idx="89" formatCode="General">
                  <c:v>309.41000000000003</c:v>
                </c:pt>
                <c:pt idx="91" formatCode="General">
                  <c:v>309.08999999999997</c:v>
                </c:pt>
                <c:pt idx="93">
                  <c:v>308.77</c:v>
                </c:pt>
                <c:pt idx="95">
                  <c:v>309.35000000000002</c:v>
                </c:pt>
                <c:pt idx="97">
                  <c:v>309.18</c:v>
                </c:pt>
                <c:pt idx="99">
                  <c:v>309.10000000000002</c:v>
                </c:pt>
                <c:pt idx="101">
                  <c:v>308.7</c:v>
                </c:pt>
                <c:pt idx="103">
                  <c:v>308.33999999999997</c:v>
                </c:pt>
                <c:pt idx="105">
                  <c:v>308.32</c:v>
                </c:pt>
                <c:pt idx="107" formatCode="General">
                  <c:v>308.35000000000002</c:v>
                </c:pt>
                <c:pt idx="109" formatCode="General">
                  <c:v>308.48</c:v>
                </c:pt>
                <c:pt idx="111" formatCode="General">
                  <c:v>308.58999999999997</c:v>
                </c:pt>
                <c:pt idx="113" formatCode="General">
                  <c:v>308.5</c:v>
                </c:pt>
                <c:pt idx="115" formatCode="General">
                  <c:v>308.39999999999998</c:v>
                </c:pt>
                <c:pt idx="117" formatCode="General">
                  <c:v>308.33</c:v>
                </c:pt>
                <c:pt idx="119" formatCode="General">
                  <c:v>308.31</c:v>
                </c:pt>
                <c:pt idx="121" formatCode="General">
                  <c:v>308.33999999999997</c:v>
                </c:pt>
                <c:pt idx="123" formatCode="General">
                  <c:v>308.33</c:v>
                </c:pt>
                <c:pt idx="125" formatCode="General">
                  <c:v>308.29000000000002</c:v>
                </c:pt>
                <c:pt idx="127" formatCode="General">
                  <c:v>308.26</c:v>
                </c:pt>
                <c:pt idx="129" formatCode="General">
                  <c:v>308.25</c:v>
                </c:pt>
                <c:pt idx="133" formatCode="General">
                  <c:v>308.58999999999997</c:v>
                </c:pt>
                <c:pt idx="135" formatCode="General">
                  <c:v>308.49</c:v>
                </c:pt>
                <c:pt idx="137" formatCode="General">
                  <c:v>308.45</c:v>
                </c:pt>
                <c:pt idx="139" formatCode="General">
                  <c:v>308.39</c:v>
                </c:pt>
                <c:pt idx="141" formatCode="General">
                  <c:v>308.35000000000002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E25-4A15-B54E-533522161CF0}"/>
            </c:ext>
          </c:extLst>
        </c:ser>
        <c:ser>
          <c:idx val="3"/>
          <c:order val="3"/>
          <c:tx>
            <c:strRef>
              <c:f>'přehled (2016)'!$Q$1:$Q$3</c:f>
              <c:strCache>
                <c:ptCount val="3"/>
                <c:pt idx="0">
                  <c:v>V-5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(2016)'!$Q$4:$Q$146</c:f>
              <c:numCache>
                <c:formatCode>0.00</c:formatCode>
                <c:ptCount val="143"/>
                <c:pt idx="2">
                  <c:v>309.76</c:v>
                </c:pt>
                <c:pt idx="3">
                  <c:v>309.60000000000002</c:v>
                </c:pt>
                <c:pt idx="4">
                  <c:v>309.64</c:v>
                </c:pt>
                <c:pt idx="5">
                  <c:v>309.60000000000002</c:v>
                </c:pt>
                <c:pt idx="6">
                  <c:v>309.67</c:v>
                </c:pt>
                <c:pt idx="7">
                  <c:v>309.7</c:v>
                </c:pt>
                <c:pt idx="8">
                  <c:v>309.70999999999998</c:v>
                </c:pt>
                <c:pt idx="9">
                  <c:v>309.7</c:v>
                </c:pt>
                <c:pt idx="10">
                  <c:v>309.66000000000003</c:v>
                </c:pt>
                <c:pt idx="11">
                  <c:v>309.64999999999998</c:v>
                </c:pt>
                <c:pt idx="12">
                  <c:v>308.72000000000003</c:v>
                </c:pt>
                <c:pt idx="14">
                  <c:v>309.12</c:v>
                </c:pt>
                <c:pt idx="15">
                  <c:v>309.33999999999997</c:v>
                </c:pt>
                <c:pt idx="16">
                  <c:v>309.75</c:v>
                </c:pt>
                <c:pt idx="18">
                  <c:v>310.10000000000002</c:v>
                </c:pt>
                <c:pt idx="20">
                  <c:v>310.35000000000002</c:v>
                </c:pt>
                <c:pt idx="22">
                  <c:v>310.48</c:v>
                </c:pt>
                <c:pt idx="26">
                  <c:v>311.64</c:v>
                </c:pt>
                <c:pt idx="28">
                  <c:v>311.57</c:v>
                </c:pt>
                <c:pt idx="30">
                  <c:v>311.51</c:v>
                </c:pt>
                <c:pt idx="32">
                  <c:v>311.43</c:v>
                </c:pt>
                <c:pt idx="34" formatCode="General">
                  <c:v>310.18</c:v>
                </c:pt>
                <c:pt idx="38" formatCode="General">
                  <c:v>309.85000000000002</c:v>
                </c:pt>
                <c:pt idx="40" formatCode="General">
                  <c:v>309.75</c:v>
                </c:pt>
                <c:pt idx="42" formatCode="General">
                  <c:v>309.82</c:v>
                </c:pt>
                <c:pt idx="44" formatCode="General">
                  <c:v>309.52999999999997</c:v>
                </c:pt>
                <c:pt idx="46" formatCode="General">
                  <c:v>309.79000000000002</c:v>
                </c:pt>
                <c:pt idx="50" formatCode="General">
                  <c:v>309.81</c:v>
                </c:pt>
                <c:pt idx="52" formatCode="General">
                  <c:v>309.73</c:v>
                </c:pt>
                <c:pt idx="54" formatCode="General">
                  <c:v>309.68</c:v>
                </c:pt>
                <c:pt idx="56" formatCode="General">
                  <c:v>309.63</c:v>
                </c:pt>
                <c:pt idx="58" formatCode="General">
                  <c:v>309.58</c:v>
                </c:pt>
                <c:pt idx="61" formatCode="General">
                  <c:v>309.95999999999998</c:v>
                </c:pt>
                <c:pt idx="63" formatCode="General">
                  <c:v>310.02999999999997</c:v>
                </c:pt>
                <c:pt idx="65" formatCode="General">
                  <c:v>310.77</c:v>
                </c:pt>
                <c:pt idx="67" formatCode="General">
                  <c:v>310.52999999999997</c:v>
                </c:pt>
                <c:pt idx="69" formatCode="General">
                  <c:v>310.58</c:v>
                </c:pt>
                <c:pt idx="71" formatCode="General">
                  <c:v>313.58999999999997</c:v>
                </c:pt>
                <c:pt idx="73" formatCode="General">
                  <c:v>313.63</c:v>
                </c:pt>
                <c:pt idx="75" formatCode="General">
                  <c:v>313.69</c:v>
                </c:pt>
                <c:pt idx="77" formatCode="General">
                  <c:v>313.73</c:v>
                </c:pt>
                <c:pt idx="79" formatCode="General">
                  <c:v>313.67</c:v>
                </c:pt>
                <c:pt idx="81" formatCode="General">
                  <c:v>313.64999999999998</c:v>
                </c:pt>
                <c:pt idx="105">
                  <c:v>309.27999999999997</c:v>
                </c:pt>
                <c:pt idx="107" formatCode="General">
                  <c:v>309.23</c:v>
                </c:pt>
                <c:pt idx="109" formatCode="General">
                  <c:v>309.44</c:v>
                </c:pt>
                <c:pt idx="111" formatCode="General">
                  <c:v>309.51</c:v>
                </c:pt>
                <c:pt idx="113" formatCode="General">
                  <c:v>309.45</c:v>
                </c:pt>
                <c:pt idx="115" formatCode="General">
                  <c:v>309.32</c:v>
                </c:pt>
                <c:pt idx="117" formatCode="General">
                  <c:v>309.04000000000002</c:v>
                </c:pt>
                <c:pt idx="119" formatCode="General">
                  <c:v>309.12</c:v>
                </c:pt>
                <c:pt idx="121" formatCode="General">
                  <c:v>309.23</c:v>
                </c:pt>
                <c:pt idx="123" formatCode="General">
                  <c:v>309.22000000000003</c:v>
                </c:pt>
                <c:pt idx="125" formatCode="General">
                  <c:v>309.2</c:v>
                </c:pt>
                <c:pt idx="127" formatCode="General">
                  <c:v>309.17</c:v>
                </c:pt>
                <c:pt idx="129" formatCode="General">
                  <c:v>309.14</c:v>
                </c:pt>
                <c:pt idx="133" formatCode="General">
                  <c:v>308.95</c:v>
                </c:pt>
                <c:pt idx="135" formatCode="General">
                  <c:v>308.43</c:v>
                </c:pt>
                <c:pt idx="137" formatCode="General">
                  <c:v>308.39999999999998</c:v>
                </c:pt>
                <c:pt idx="139" formatCode="General">
                  <c:v>308.27</c:v>
                </c:pt>
                <c:pt idx="141" formatCode="General">
                  <c:v>308.31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E25-4A15-B54E-533522161CF0}"/>
            </c:ext>
          </c:extLst>
        </c:ser>
        <c:ser>
          <c:idx val="4"/>
          <c:order val="4"/>
          <c:tx>
            <c:strRef>
              <c:f>'přehled (2016)'!$R$1:$R$3</c:f>
              <c:strCache>
                <c:ptCount val="3"/>
                <c:pt idx="0">
                  <c:v>V-6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(2016)'!$R$4:$R$146</c:f>
              <c:numCache>
                <c:formatCode>0.00</c:formatCode>
                <c:ptCount val="143"/>
                <c:pt idx="2">
                  <c:v>308.12</c:v>
                </c:pt>
                <c:pt idx="3">
                  <c:v>308.19</c:v>
                </c:pt>
                <c:pt idx="4">
                  <c:v>308.16000000000003</c:v>
                </c:pt>
                <c:pt idx="5">
                  <c:v>308.10000000000002</c:v>
                </c:pt>
                <c:pt idx="6">
                  <c:v>308.17</c:v>
                </c:pt>
                <c:pt idx="7">
                  <c:v>308.17</c:v>
                </c:pt>
                <c:pt idx="8">
                  <c:v>308.17</c:v>
                </c:pt>
                <c:pt idx="9">
                  <c:v>308.14</c:v>
                </c:pt>
                <c:pt idx="10">
                  <c:v>308.08999999999997</c:v>
                </c:pt>
                <c:pt idx="11">
                  <c:v>308.11</c:v>
                </c:pt>
                <c:pt idx="12">
                  <c:v>309.64999999999998</c:v>
                </c:pt>
                <c:pt idx="14">
                  <c:v>307.64999999999998</c:v>
                </c:pt>
                <c:pt idx="15">
                  <c:v>308.24</c:v>
                </c:pt>
                <c:pt idx="16">
                  <c:v>308.33999999999997</c:v>
                </c:pt>
                <c:pt idx="18">
                  <c:v>308.51</c:v>
                </c:pt>
                <c:pt idx="20">
                  <c:v>308.60000000000002</c:v>
                </c:pt>
                <c:pt idx="22">
                  <c:v>308.58999999999997</c:v>
                </c:pt>
                <c:pt idx="26">
                  <c:v>309.14</c:v>
                </c:pt>
                <c:pt idx="28">
                  <c:v>309.19</c:v>
                </c:pt>
                <c:pt idx="30">
                  <c:v>309.12</c:v>
                </c:pt>
                <c:pt idx="32">
                  <c:v>308.93</c:v>
                </c:pt>
                <c:pt idx="34" formatCode="General">
                  <c:v>308.3</c:v>
                </c:pt>
                <c:pt idx="38" formatCode="General">
                  <c:v>308.20999999999998</c:v>
                </c:pt>
                <c:pt idx="40" formatCode="General">
                  <c:v>308.19</c:v>
                </c:pt>
                <c:pt idx="42" formatCode="General">
                  <c:v>308.16000000000003</c:v>
                </c:pt>
                <c:pt idx="44" formatCode="General">
                  <c:v>308.04000000000002</c:v>
                </c:pt>
                <c:pt idx="46" formatCode="General">
                  <c:v>308.08999999999997</c:v>
                </c:pt>
                <c:pt idx="50" formatCode="General">
                  <c:v>308.11</c:v>
                </c:pt>
                <c:pt idx="52" formatCode="General">
                  <c:v>307.92</c:v>
                </c:pt>
                <c:pt idx="54" formatCode="General">
                  <c:v>307.89999999999998</c:v>
                </c:pt>
                <c:pt idx="56" formatCode="General">
                  <c:v>307.89</c:v>
                </c:pt>
                <c:pt idx="58" formatCode="General">
                  <c:v>307.83999999999997</c:v>
                </c:pt>
                <c:pt idx="61" formatCode="General">
                  <c:v>308.26</c:v>
                </c:pt>
                <c:pt idx="63" formatCode="General">
                  <c:v>308.48</c:v>
                </c:pt>
                <c:pt idx="65" formatCode="General">
                  <c:v>308.76</c:v>
                </c:pt>
                <c:pt idx="67" formatCode="General">
                  <c:v>308.39</c:v>
                </c:pt>
                <c:pt idx="69" formatCode="General">
                  <c:v>308.61</c:v>
                </c:pt>
                <c:pt idx="71" formatCode="General">
                  <c:v>308.79000000000002</c:v>
                </c:pt>
                <c:pt idx="73" formatCode="General">
                  <c:v>308.83</c:v>
                </c:pt>
                <c:pt idx="75" formatCode="General">
                  <c:v>308.89</c:v>
                </c:pt>
                <c:pt idx="77" formatCode="General">
                  <c:v>308.83</c:v>
                </c:pt>
                <c:pt idx="79" formatCode="General">
                  <c:v>308.88</c:v>
                </c:pt>
                <c:pt idx="81" formatCode="General">
                  <c:v>308.83999999999997</c:v>
                </c:pt>
                <c:pt idx="95">
                  <c:v>308.38</c:v>
                </c:pt>
                <c:pt idx="97">
                  <c:v>308.12</c:v>
                </c:pt>
                <c:pt idx="99">
                  <c:v>307.7</c:v>
                </c:pt>
                <c:pt idx="101">
                  <c:v>307.54000000000002</c:v>
                </c:pt>
                <c:pt idx="103">
                  <c:v>307.42</c:v>
                </c:pt>
                <c:pt idx="105">
                  <c:v>307.58</c:v>
                </c:pt>
                <c:pt idx="107" formatCode="General">
                  <c:v>307.61</c:v>
                </c:pt>
                <c:pt idx="109" formatCode="General">
                  <c:v>307.82</c:v>
                </c:pt>
                <c:pt idx="111" formatCode="General">
                  <c:v>308.02999999999997</c:v>
                </c:pt>
                <c:pt idx="113" formatCode="General">
                  <c:v>307.8</c:v>
                </c:pt>
                <c:pt idx="115" formatCode="General">
                  <c:v>307.66000000000003</c:v>
                </c:pt>
                <c:pt idx="117" formatCode="General">
                  <c:v>307.58999999999997</c:v>
                </c:pt>
                <c:pt idx="119" formatCode="General">
                  <c:v>307.63</c:v>
                </c:pt>
                <c:pt idx="121" formatCode="General">
                  <c:v>307.89</c:v>
                </c:pt>
                <c:pt idx="123" formatCode="General">
                  <c:v>307.42</c:v>
                </c:pt>
                <c:pt idx="125" formatCode="General">
                  <c:v>307.01</c:v>
                </c:pt>
                <c:pt idx="127" formatCode="General">
                  <c:v>306.58</c:v>
                </c:pt>
                <c:pt idx="129" formatCode="General">
                  <c:v>306.44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E25-4A15-B54E-533522161CF0}"/>
            </c:ext>
          </c:extLst>
        </c:ser>
        <c:ser>
          <c:idx val="5"/>
          <c:order val="5"/>
          <c:tx>
            <c:strRef>
              <c:f>'přehled (2016)'!$S$1:$S$3</c:f>
              <c:strCache>
                <c:ptCount val="3"/>
                <c:pt idx="0">
                  <c:v>V-7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(2016)'!$S$4:$S$146</c:f>
              <c:numCache>
                <c:formatCode>0.00</c:formatCode>
                <c:ptCount val="143"/>
                <c:pt idx="2">
                  <c:v>308.67</c:v>
                </c:pt>
                <c:pt idx="3">
                  <c:v>308.75</c:v>
                </c:pt>
                <c:pt idx="4">
                  <c:v>308.83</c:v>
                </c:pt>
                <c:pt idx="5">
                  <c:v>308.95</c:v>
                </c:pt>
                <c:pt idx="6">
                  <c:v>308.98</c:v>
                </c:pt>
                <c:pt idx="7">
                  <c:v>309</c:v>
                </c:pt>
                <c:pt idx="8">
                  <c:v>308.99</c:v>
                </c:pt>
                <c:pt idx="9">
                  <c:v>308.89999999999998</c:v>
                </c:pt>
                <c:pt idx="10">
                  <c:v>308.85000000000002</c:v>
                </c:pt>
                <c:pt idx="11">
                  <c:v>308.81</c:v>
                </c:pt>
                <c:pt idx="12">
                  <c:v>308.14999999999998</c:v>
                </c:pt>
                <c:pt idx="14">
                  <c:v>308.5</c:v>
                </c:pt>
                <c:pt idx="15">
                  <c:v>308.87</c:v>
                </c:pt>
                <c:pt idx="16">
                  <c:v>309.18</c:v>
                </c:pt>
                <c:pt idx="18">
                  <c:v>309.41000000000003</c:v>
                </c:pt>
                <c:pt idx="20">
                  <c:v>309.79000000000002</c:v>
                </c:pt>
                <c:pt idx="22">
                  <c:v>309.79000000000002</c:v>
                </c:pt>
                <c:pt idx="26">
                  <c:v>308.83999999999997</c:v>
                </c:pt>
                <c:pt idx="28">
                  <c:v>308.77</c:v>
                </c:pt>
                <c:pt idx="30">
                  <c:v>308.68</c:v>
                </c:pt>
                <c:pt idx="32">
                  <c:v>308.61</c:v>
                </c:pt>
                <c:pt idx="34" formatCode="General">
                  <c:v>309.22000000000003</c:v>
                </c:pt>
                <c:pt idx="38" formatCode="General">
                  <c:v>308.87</c:v>
                </c:pt>
                <c:pt idx="40" formatCode="General">
                  <c:v>308.8</c:v>
                </c:pt>
                <c:pt idx="42" formatCode="General">
                  <c:v>308.95</c:v>
                </c:pt>
                <c:pt idx="44" formatCode="General">
                  <c:v>308.94</c:v>
                </c:pt>
                <c:pt idx="46" formatCode="General">
                  <c:v>308.94</c:v>
                </c:pt>
                <c:pt idx="50" formatCode="General">
                  <c:v>308.83</c:v>
                </c:pt>
                <c:pt idx="52" formatCode="General">
                  <c:v>308.74</c:v>
                </c:pt>
                <c:pt idx="54" formatCode="General">
                  <c:v>308.76</c:v>
                </c:pt>
                <c:pt idx="56" formatCode="General">
                  <c:v>308.74</c:v>
                </c:pt>
                <c:pt idx="58" formatCode="General">
                  <c:v>308.70999999999998</c:v>
                </c:pt>
                <c:pt idx="61" formatCode="General">
                  <c:v>309.99</c:v>
                </c:pt>
                <c:pt idx="63" formatCode="General">
                  <c:v>309.97000000000003</c:v>
                </c:pt>
                <c:pt idx="65" formatCode="General">
                  <c:v>310.04000000000002</c:v>
                </c:pt>
                <c:pt idx="67" formatCode="General">
                  <c:v>309.89</c:v>
                </c:pt>
                <c:pt idx="69" formatCode="General">
                  <c:v>309.95</c:v>
                </c:pt>
                <c:pt idx="71" formatCode="General">
                  <c:v>309.70999999999998</c:v>
                </c:pt>
                <c:pt idx="73" formatCode="General">
                  <c:v>309.74</c:v>
                </c:pt>
                <c:pt idx="75" formatCode="General">
                  <c:v>309.8</c:v>
                </c:pt>
                <c:pt idx="77" formatCode="General">
                  <c:v>309.85000000000002</c:v>
                </c:pt>
                <c:pt idx="79" formatCode="General">
                  <c:v>309.77999999999997</c:v>
                </c:pt>
                <c:pt idx="81" formatCode="General">
                  <c:v>309.75</c:v>
                </c:pt>
                <c:pt idx="83" formatCode="General">
                  <c:v>309.43</c:v>
                </c:pt>
                <c:pt idx="85" formatCode="General">
                  <c:v>309.58</c:v>
                </c:pt>
                <c:pt idx="87" formatCode="General">
                  <c:v>309.64999999999998</c:v>
                </c:pt>
                <c:pt idx="89" formatCode="General">
                  <c:v>309.37</c:v>
                </c:pt>
                <c:pt idx="91" formatCode="General">
                  <c:v>309.06</c:v>
                </c:pt>
                <c:pt idx="93">
                  <c:v>308.97000000000003</c:v>
                </c:pt>
                <c:pt idx="95">
                  <c:v>309.26</c:v>
                </c:pt>
                <c:pt idx="97">
                  <c:v>309.52</c:v>
                </c:pt>
                <c:pt idx="99">
                  <c:v>309.33</c:v>
                </c:pt>
                <c:pt idx="101">
                  <c:v>309.19</c:v>
                </c:pt>
                <c:pt idx="103">
                  <c:v>308.76</c:v>
                </c:pt>
                <c:pt idx="105">
                  <c:v>308.66000000000003</c:v>
                </c:pt>
                <c:pt idx="107" formatCode="General">
                  <c:v>308.66000000000003</c:v>
                </c:pt>
                <c:pt idx="109" formatCode="General">
                  <c:v>308.7</c:v>
                </c:pt>
                <c:pt idx="111" formatCode="General">
                  <c:v>308.74</c:v>
                </c:pt>
                <c:pt idx="113" formatCode="General">
                  <c:v>308.69</c:v>
                </c:pt>
                <c:pt idx="115" formatCode="General">
                  <c:v>308.66000000000003</c:v>
                </c:pt>
                <c:pt idx="117" formatCode="General">
                  <c:v>308.64999999999998</c:v>
                </c:pt>
                <c:pt idx="119" formatCode="General">
                  <c:v>308.66000000000003</c:v>
                </c:pt>
                <c:pt idx="121" formatCode="General">
                  <c:v>308.67</c:v>
                </c:pt>
                <c:pt idx="123" formatCode="General">
                  <c:v>308.69</c:v>
                </c:pt>
                <c:pt idx="125" formatCode="General">
                  <c:v>308.68</c:v>
                </c:pt>
                <c:pt idx="127" formatCode="General">
                  <c:v>308.64999999999998</c:v>
                </c:pt>
                <c:pt idx="129" formatCode="General">
                  <c:v>308.63</c:v>
                </c:pt>
                <c:pt idx="133" formatCode="General">
                  <c:v>308.64999999999998</c:v>
                </c:pt>
                <c:pt idx="135" formatCode="General">
                  <c:v>308.64999999999998</c:v>
                </c:pt>
                <c:pt idx="137" formatCode="General">
                  <c:v>308.64999999999998</c:v>
                </c:pt>
                <c:pt idx="139" formatCode="General">
                  <c:v>308.64999999999998</c:v>
                </c:pt>
                <c:pt idx="141" formatCode="General">
                  <c:v>308.64999999999998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E25-4A15-B54E-533522161CF0}"/>
            </c:ext>
          </c:extLst>
        </c:ser>
        <c:ser>
          <c:idx val="6"/>
          <c:order val="6"/>
          <c:tx>
            <c:strRef>
              <c:f>'přehled (2016)'!$T$1:$T$3</c:f>
              <c:strCache>
                <c:ptCount val="3"/>
                <c:pt idx="0">
                  <c:v>V-8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(2016)'!$T$4:$T$146</c:f>
              <c:numCache>
                <c:formatCode>0.00</c:formatCode>
                <c:ptCount val="143"/>
                <c:pt idx="2">
                  <c:v>306.61</c:v>
                </c:pt>
                <c:pt idx="3">
                  <c:v>306.68</c:v>
                </c:pt>
                <c:pt idx="4">
                  <c:v>306.64999999999998</c:v>
                </c:pt>
                <c:pt idx="5">
                  <c:v>306.55</c:v>
                </c:pt>
                <c:pt idx="6">
                  <c:v>306.63</c:v>
                </c:pt>
                <c:pt idx="7">
                  <c:v>306.61</c:v>
                </c:pt>
                <c:pt idx="8">
                  <c:v>306.61</c:v>
                </c:pt>
                <c:pt idx="9">
                  <c:v>306.57</c:v>
                </c:pt>
                <c:pt idx="10">
                  <c:v>306.55</c:v>
                </c:pt>
                <c:pt idx="11">
                  <c:v>306.52999999999997</c:v>
                </c:pt>
                <c:pt idx="12">
                  <c:v>308.95999999999998</c:v>
                </c:pt>
                <c:pt idx="14">
                  <c:v>306.05</c:v>
                </c:pt>
                <c:pt idx="15">
                  <c:v>306.51</c:v>
                </c:pt>
                <c:pt idx="16">
                  <c:v>306.37</c:v>
                </c:pt>
                <c:pt idx="18">
                  <c:v>306.97000000000003</c:v>
                </c:pt>
                <c:pt idx="20">
                  <c:v>306.37</c:v>
                </c:pt>
                <c:pt idx="22">
                  <c:v>306.94</c:v>
                </c:pt>
                <c:pt idx="26">
                  <c:v>306.93</c:v>
                </c:pt>
                <c:pt idx="28">
                  <c:v>306.86</c:v>
                </c:pt>
                <c:pt idx="30">
                  <c:v>306.77</c:v>
                </c:pt>
                <c:pt idx="32">
                  <c:v>306.7</c:v>
                </c:pt>
                <c:pt idx="34" formatCode="General">
                  <c:v>306.67</c:v>
                </c:pt>
                <c:pt idx="38" formatCode="General">
                  <c:v>306.62</c:v>
                </c:pt>
                <c:pt idx="40" formatCode="General">
                  <c:v>306.62</c:v>
                </c:pt>
                <c:pt idx="42" formatCode="General">
                  <c:v>306.66000000000003</c:v>
                </c:pt>
                <c:pt idx="44" formatCode="General">
                  <c:v>306.48</c:v>
                </c:pt>
                <c:pt idx="46" formatCode="General">
                  <c:v>306.56</c:v>
                </c:pt>
                <c:pt idx="50" formatCode="General">
                  <c:v>306.58999999999997</c:v>
                </c:pt>
                <c:pt idx="52" formatCode="General">
                  <c:v>306.69</c:v>
                </c:pt>
                <c:pt idx="54" formatCode="General">
                  <c:v>306.64</c:v>
                </c:pt>
                <c:pt idx="56" formatCode="General">
                  <c:v>306.55</c:v>
                </c:pt>
                <c:pt idx="58" formatCode="General">
                  <c:v>306.47000000000003</c:v>
                </c:pt>
                <c:pt idx="61" formatCode="General">
                  <c:v>307.17</c:v>
                </c:pt>
                <c:pt idx="63" formatCode="General">
                  <c:v>307.14999999999998</c:v>
                </c:pt>
                <c:pt idx="65" formatCode="General">
                  <c:v>307.18</c:v>
                </c:pt>
                <c:pt idx="67" formatCode="General">
                  <c:v>307.13</c:v>
                </c:pt>
                <c:pt idx="69" formatCode="General">
                  <c:v>307.12</c:v>
                </c:pt>
                <c:pt idx="71" formatCode="General">
                  <c:v>306.87</c:v>
                </c:pt>
                <c:pt idx="73" formatCode="General">
                  <c:v>306.89999999999998</c:v>
                </c:pt>
                <c:pt idx="75" formatCode="General">
                  <c:v>306.95999999999998</c:v>
                </c:pt>
                <c:pt idx="77" formatCode="General">
                  <c:v>307.01</c:v>
                </c:pt>
                <c:pt idx="79" formatCode="General">
                  <c:v>306.94</c:v>
                </c:pt>
                <c:pt idx="81" formatCode="General">
                  <c:v>306.91000000000003</c:v>
                </c:pt>
                <c:pt idx="83" formatCode="General">
                  <c:v>306.88</c:v>
                </c:pt>
                <c:pt idx="85" formatCode="General">
                  <c:v>306.83999999999997</c:v>
                </c:pt>
                <c:pt idx="87" formatCode="General">
                  <c:v>306.92</c:v>
                </c:pt>
                <c:pt idx="89" formatCode="General">
                  <c:v>306.81</c:v>
                </c:pt>
                <c:pt idx="91" formatCode="General">
                  <c:v>306.74</c:v>
                </c:pt>
                <c:pt idx="93">
                  <c:v>306.57</c:v>
                </c:pt>
                <c:pt idx="95">
                  <c:v>306.61</c:v>
                </c:pt>
                <c:pt idx="97">
                  <c:v>306.74</c:v>
                </c:pt>
                <c:pt idx="99">
                  <c:v>306.87</c:v>
                </c:pt>
                <c:pt idx="101">
                  <c:v>306.73</c:v>
                </c:pt>
                <c:pt idx="103">
                  <c:v>306.64</c:v>
                </c:pt>
                <c:pt idx="105">
                  <c:v>306.45</c:v>
                </c:pt>
                <c:pt idx="107" formatCode="General">
                  <c:v>306.51</c:v>
                </c:pt>
                <c:pt idx="109" formatCode="General">
                  <c:v>306.52</c:v>
                </c:pt>
                <c:pt idx="111" formatCode="General">
                  <c:v>306.52999999999997</c:v>
                </c:pt>
                <c:pt idx="113" formatCode="General">
                  <c:v>306.5</c:v>
                </c:pt>
                <c:pt idx="115" formatCode="General">
                  <c:v>306.44</c:v>
                </c:pt>
                <c:pt idx="117" formatCode="General">
                  <c:v>306.43</c:v>
                </c:pt>
                <c:pt idx="119" formatCode="General">
                  <c:v>306.33999999999997</c:v>
                </c:pt>
                <c:pt idx="121" formatCode="General">
                  <c:v>306.38</c:v>
                </c:pt>
                <c:pt idx="123" formatCode="General">
                  <c:v>306.36</c:v>
                </c:pt>
                <c:pt idx="125" formatCode="General">
                  <c:v>306.32</c:v>
                </c:pt>
                <c:pt idx="127" formatCode="General">
                  <c:v>306.27999999999997</c:v>
                </c:pt>
                <c:pt idx="129" formatCode="General">
                  <c:v>306.27</c:v>
                </c:pt>
                <c:pt idx="133" formatCode="General">
                  <c:v>306.54000000000002</c:v>
                </c:pt>
                <c:pt idx="135" formatCode="General">
                  <c:v>306.39999999999998</c:v>
                </c:pt>
                <c:pt idx="137" formatCode="General">
                  <c:v>306.37</c:v>
                </c:pt>
                <c:pt idx="139" formatCode="General">
                  <c:v>306.33</c:v>
                </c:pt>
                <c:pt idx="141" formatCode="General">
                  <c:v>306.33999999999997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CE25-4A15-B54E-533522161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31536"/>
        <c:axId val="229631928"/>
      </c:lineChart>
      <c:dateAx>
        <c:axId val="229631536"/>
        <c:scaling>
          <c:orientation val="minMax"/>
          <c:max val="42735"/>
          <c:min val="38353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29631928"/>
        <c:crosses val="autoZero"/>
        <c:auto val="1"/>
        <c:lblOffset val="100"/>
        <c:baseTimeUnit val="months"/>
        <c:majorUnit val="4"/>
        <c:majorTimeUnit val="months"/>
        <c:minorUnit val="2"/>
        <c:minorTimeUnit val="months"/>
      </c:dateAx>
      <c:valAx>
        <c:axId val="229631928"/>
        <c:scaling>
          <c:orientation val="minMax"/>
          <c:max val="314"/>
          <c:min val="30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m n.m.</a:t>
                </a:r>
              </a:p>
            </c:rich>
          </c:tx>
          <c:layout>
            <c:manualLayout>
              <c:xMode val="edge"/>
              <c:yMode val="edge"/>
              <c:x val="2.6041666666666789E-2"/>
              <c:y val="0.4704890387858348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29631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208333333333333"/>
          <c:y val="0.9055649241146706"/>
          <c:w val="0.809111111111111"/>
          <c:h val="6.9139966273187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6676758468202"/>
          <c:y val="0.21895861148197654"/>
          <c:w val="0.78075472465851992"/>
          <c:h val="0.49799732977303068"/>
        </c:manualLayout>
      </c:layout>
      <c:lineChart>
        <c:grouping val="standard"/>
        <c:varyColors val="0"/>
        <c:ser>
          <c:idx val="0"/>
          <c:order val="0"/>
          <c:tx>
            <c:strRef>
              <c:f>'VPM 2010'!$D$2</c:f>
              <c:strCache>
                <c:ptCount val="1"/>
                <c:pt idx="0">
                  <c:v>P-1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'VPM 2010'!$C$3:$C$14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2010'!$D$3:$D$14</c:f>
              <c:numCache>
                <c:formatCode>General</c:formatCode>
                <c:ptCount val="12"/>
                <c:pt idx="2">
                  <c:v>2.8</c:v>
                </c:pt>
                <c:pt idx="5">
                  <c:v>7.8</c:v>
                </c:pt>
                <c:pt idx="8">
                  <c:v>6.5</c:v>
                </c:pt>
                <c:pt idx="11">
                  <c:v>5.3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BD-4C3F-84C3-A75E6902850F}"/>
            </c:ext>
          </c:extLst>
        </c:ser>
        <c:ser>
          <c:idx val="1"/>
          <c:order val="1"/>
          <c:tx>
            <c:strRef>
              <c:f>'VPM 2010'!$E$2</c:f>
              <c:strCache>
                <c:ptCount val="1"/>
                <c:pt idx="0">
                  <c:v>P-2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'VPM 2010'!$C$3:$C$14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2010'!$E$3:$E$14</c:f>
              <c:numCache>
                <c:formatCode>General</c:formatCode>
                <c:ptCount val="12"/>
                <c:pt idx="1">
                  <c:v>0.4</c:v>
                </c:pt>
                <c:pt idx="3">
                  <c:v>0.4</c:v>
                </c:pt>
                <c:pt idx="5">
                  <c:v>1.2</c:v>
                </c:pt>
                <c:pt idx="7">
                  <c:v>0.8</c:v>
                </c:pt>
                <c:pt idx="9">
                  <c:v>0.6</c:v>
                </c:pt>
                <c:pt idx="11">
                  <c:v>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BD-4C3F-84C3-A75E6902850F}"/>
            </c:ext>
          </c:extLst>
        </c:ser>
        <c:ser>
          <c:idx val="2"/>
          <c:order val="2"/>
          <c:tx>
            <c:strRef>
              <c:f>'VPM 2010'!$F$2</c:f>
              <c:strCache>
                <c:ptCount val="1"/>
                <c:pt idx="0">
                  <c:v>P-3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strRef>
              <c:f>'VPM 2010'!$C$3:$C$14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2010'!$F$3:$F$14</c:f>
              <c:numCache>
                <c:formatCode>General</c:formatCode>
                <c:ptCount val="12"/>
                <c:pt idx="2">
                  <c:v>5.4</c:v>
                </c:pt>
                <c:pt idx="5">
                  <c:v>8.6999999999999993</c:v>
                </c:pt>
                <c:pt idx="8">
                  <c:v>7</c:v>
                </c:pt>
                <c:pt idx="11">
                  <c:v>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FBD-4C3F-84C3-A75E6902850F}"/>
            </c:ext>
          </c:extLst>
        </c:ser>
        <c:ser>
          <c:idx val="3"/>
          <c:order val="3"/>
          <c:tx>
            <c:strRef>
              <c:f>'VPM 2010'!$G$2</c:f>
              <c:strCache>
                <c:ptCount val="1"/>
                <c:pt idx="0">
                  <c:v>P-4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'VPM 2010'!$C$3:$C$14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2010'!$G$3:$G$14</c:f>
              <c:numCache>
                <c:formatCode>General</c:formatCode>
                <c:ptCount val="12"/>
                <c:pt idx="2">
                  <c:v>4.7</c:v>
                </c:pt>
                <c:pt idx="5">
                  <c:v>9.5</c:v>
                </c:pt>
                <c:pt idx="8">
                  <c:v>8</c:v>
                </c:pt>
                <c:pt idx="11">
                  <c:v>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FBD-4C3F-84C3-A75E6902850F}"/>
            </c:ext>
          </c:extLst>
        </c:ser>
        <c:ser>
          <c:idx val="4"/>
          <c:order val="4"/>
          <c:tx>
            <c:strRef>
              <c:f>'VPM 2010'!$H$2</c:f>
              <c:strCache>
                <c:ptCount val="1"/>
                <c:pt idx="0">
                  <c:v>P-5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'VPM 2010'!$C$3:$C$14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2010'!$H$3:$H$14</c:f>
              <c:numCache>
                <c:formatCode>General</c:formatCode>
                <c:ptCount val="12"/>
                <c:pt idx="1">
                  <c:v>3.8</c:v>
                </c:pt>
                <c:pt idx="3">
                  <c:v>4</c:v>
                </c:pt>
                <c:pt idx="5">
                  <c:v>6.2</c:v>
                </c:pt>
                <c:pt idx="7">
                  <c:v>4.9000000000000004</c:v>
                </c:pt>
                <c:pt idx="9">
                  <c:v>4.3</c:v>
                </c:pt>
                <c:pt idx="11">
                  <c:v>4.5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FBD-4C3F-84C3-A75E6902850F}"/>
            </c:ext>
          </c:extLst>
        </c:ser>
        <c:ser>
          <c:idx val="5"/>
          <c:order val="5"/>
          <c:tx>
            <c:strRef>
              <c:f>'VPM 2010'!$I$2</c:f>
              <c:strCache>
                <c:ptCount val="1"/>
                <c:pt idx="0">
                  <c:v>P-6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'VPM 2010'!$C$3:$C$14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2010'!$I$3:$I$14</c:f>
              <c:numCache>
                <c:formatCode>General</c:formatCode>
                <c:ptCount val="12"/>
                <c:pt idx="1">
                  <c:v>4.0999999999999996</c:v>
                </c:pt>
                <c:pt idx="3">
                  <c:v>4.7</c:v>
                </c:pt>
                <c:pt idx="5">
                  <c:v>8</c:v>
                </c:pt>
                <c:pt idx="7">
                  <c:v>6.3</c:v>
                </c:pt>
                <c:pt idx="9">
                  <c:v>5.2</c:v>
                </c:pt>
                <c:pt idx="11">
                  <c:v>4.9000000000000004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FBD-4C3F-84C3-A75E6902850F}"/>
            </c:ext>
          </c:extLst>
        </c:ser>
        <c:ser>
          <c:idx val="6"/>
          <c:order val="6"/>
          <c:tx>
            <c:strRef>
              <c:f>'VPM 2010'!$J$2</c:f>
              <c:strCache>
                <c:ptCount val="1"/>
                <c:pt idx="0">
                  <c:v>P-7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'VPM 2010'!$C$3:$C$14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2010'!$J$3:$J$14</c:f>
              <c:numCache>
                <c:formatCode>General</c:formatCode>
                <c:ptCount val="12"/>
                <c:pt idx="2">
                  <c:v>10.9</c:v>
                </c:pt>
                <c:pt idx="5">
                  <c:v>14.2</c:v>
                </c:pt>
                <c:pt idx="8">
                  <c:v>9.6</c:v>
                </c:pt>
                <c:pt idx="11">
                  <c:v>12.5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FBD-4C3F-84C3-A75E6902850F}"/>
            </c:ext>
          </c:extLst>
        </c:ser>
        <c:ser>
          <c:idx val="7"/>
          <c:order val="7"/>
          <c:tx>
            <c:strRef>
              <c:f>'VPM 2010'!$K$2</c:f>
              <c:strCache>
                <c:ptCount val="1"/>
                <c:pt idx="0">
                  <c:v>P-8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'VPM 2010'!$C$3:$C$14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2010'!$K$3:$K$14</c:f>
              <c:numCache>
                <c:formatCode>General</c:formatCode>
                <c:ptCount val="12"/>
                <c:pt idx="1">
                  <c:v>1.8</c:v>
                </c:pt>
                <c:pt idx="3">
                  <c:v>3.6</c:v>
                </c:pt>
                <c:pt idx="5">
                  <c:v>5.3</c:v>
                </c:pt>
                <c:pt idx="7">
                  <c:v>3.2</c:v>
                </c:pt>
                <c:pt idx="9">
                  <c:v>2.1</c:v>
                </c:pt>
                <c:pt idx="11">
                  <c:v>4.5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FBD-4C3F-84C3-A75E6902850F}"/>
            </c:ext>
          </c:extLst>
        </c:ser>
        <c:ser>
          <c:idx val="8"/>
          <c:order val="8"/>
          <c:tx>
            <c:strRef>
              <c:f>'VPM 2010'!$L$2</c:f>
              <c:strCache>
                <c:ptCount val="1"/>
                <c:pt idx="0">
                  <c:v>P-9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'VPM 2010'!$C$3:$C$14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2010'!$L$3:$L$14</c:f>
              <c:numCache>
                <c:formatCode>General</c:formatCode>
                <c:ptCount val="12"/>
                <c:pt idx="2">
                  <c:v>4.0999999999999996</c:v>
                </c:pt>
                <c:pt idx="5">
                  <c:v>5.5</c:v>
                </c:pt>
                <c:pt idx="8">
                  <c:v>4.0999999999999996</c:v>
                </c:pt>
                <c:pt idx="11">
                  <c:v>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2FBD-4C3F-84C3-A75E6902850F}"/>
            </c:ext>
          </c:extLst>
        </c:ser>
        <c:ser>
          <c:idx val="9"/>
          <c:order val="9"/>
          <c:tx>
            <c:strRef>
              <c:f>'VPM 2010'!$M$2</c:f>
              <c:strCache>
                <c:ptCount val="1"/>
                <c:pt idx="0">
                  <c:v>P-10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'VPM 2010'!$C$3:$C$14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2010'!$M$3:$M$14</c:f>
              <c:numCache>
                <c:formatCode>General</c:formatCode>
                <c:ptCount val="12"/>
                <c:pt idx="2">
                  <c:v>16.5</c:v>
                </c:pt>
                <c:pt idx="5">
                  <c:v>28.9</c:v>
                </c:pt>
                <c:pt idx="8">
                  <c:v>12.5</c:v>
                </c:pt>
                <c:pt idx="11">
                  <c:v>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2FBD-4C3F-84C3-A75E69028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32712"/>
        <c:axId val="234763256"/>
      </c:lineChart>
      <c:catAx>
        <c:axId val="229632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34763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4763256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průtok (l/s)</a:t>
                </a:r>
              </a:p>
            </c:rich>
          </c:tx>
          <c:layout>
            <c:manualLayout>
              <c:xMode val="edge"/>
              <c:yMode val="edge"/>
              <c:x val="3.7698449221122844E-2"/>
              <c:y val="0.419225634178905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29632712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7381027348620873E-2"/>
          <c:y val="0.80373831775700932"/>
          <c:w val="0.84027859184976428"/>
          <c:h val="3.33778371161548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43435340572557"/>
          <c:y val="0.25229960578186594"/>
          <c:w val="0.81539980256663602"/>
          <c:h val="0.52562417871222056"/>
        </c:manualLayout>
      </c:layout>
      <c:lineChart>
        <c:grouping val="standard"/>
        <c:varyColors val="0"/>
        <c:ser>
          <c:idx val="0"/>
          <c:order val="0"/>
          <c:tx>
            <c:strRef>
              <c:f>'VPM 2010'!$D$17</c:f>
              <c:strCache>
                <c:ptCount val="1"/>
                <c:pt idx="0">
                  <c:v>V-1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'VPM 2010'!$C$18:$C$29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2010'!$D$18:$D$29</c:f>
              <c:numCache>
                <c:formatCode>General</c:formatCode>
                <c:ptCount val="12"/>
                <c:pt idx="2">
                  <c:v>308.56</c:v>
                </c:pt>
                <c:pt idx="4">
                  <c:v>308.58999999999997</c:v>
                </c:pt>
                <c:pt idx="6">
                  <c:v>308.67</c:v>
                </c:pt>
                <c:pt idx="8">
                  <c:v>308.64999999999998</c:v>
                </c:pt>
                <c:pt idx="10">
                  <c:v>308.62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29-4F3A-824F-083F0DB00EA1}"/>
            </c:ext>
          </c:extLst>
        </c:ser>
        <c:ser>
          <c:idx val="1"/>
          <c:order val="1"/>
          <c:tx>
            <c:strRef>
              <c:f>'VPM 2010'!$E$17</c:f>
              <c:strCache>
                <c:ptCount val="1"/>
                <c:pt idx="0">
                  <c:v>V-3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'VPM 2010'!$C$18:$C$29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2010'!$E$18:$E$29</c:f>
              <c:numCache>
                <c:formatCode>General</c:formatCode>
                <c:ptCount val="12"/>
                <c:pt idx="2">
                  <c:v>308.37</c:v>
                </c:pt>
                <c:pt idx="4">
                  <c:v>308.56</c:v>
                </c:pt>
                <c:pt idx="6">
                  <c:v>308.62</c:v>
                </c:pt>
                <c:pt idx="8">
                  <c:v>308.56</c:v>
                </c:pt>
                <c:pt idx="10">
                  <c:v>308.61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29-4F3A-824F-083F0DB00EA1}"/>
            </c:ext>
          </c:extLst>
        </c:ser>
        <c:ser>
          <c:idx val="2"/>
          <c:order val="2"/>
          <c:tx>
            <c:strRef>
              <c:f>'VPM 2010'!$F$17</c:f>
              <c:strCache>
                <c:ptCount val="1"/>
                <c:pt idx="0">
                  <c:v>V-4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strRef>
              <c:f>'VPM 2010'!$C$18:$C$29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2010'!$F$18:$F$29</c:f>
              <c:numCache>
                <c:formatCode>General</c:formatCode>
                <c:ptCount val="12"/>
                <c:pt idx="2">
                  <c:v>309.54000000000002</c:v>
                </c:pt>
                <c:pt idx="4">
                  <c:v>309.60000000000002</c:v>
                </c:pt>
                <c:pt idx="6">
                  <c:v>309.67</c:v>
                </c:pt>
                <c:pt idx="8">
                  <c:v>309.33999999999997</c:v>
                </c:pt>
                <c:pt idx="10">
                  <c:v>309.45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29-4F3A-824F-083F0DB00EA1}"/>
            </c:ext>
          </c:extLst>
        </c:ser>
        <c:ser>
          <c:idx val="3"/>
          <c:order val="3"/>
          <c:tx>
            <c:strRef>
              <c:f>'VPM 2010'!$G$17</c:f>
              <c:strCache>
                <c:ptCount val="1"/>
                <c:pt idx="0">
                  <c:v>V-5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'VPM 2010'!$C$18:$C$29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2010'!$G$18:$G$29</c:f>
              <c:numCache>
                <c:formatCode>General</c:formatCode>
                <c:ptCount val="12"/>
                <c:pt idx="2">
                  <c:v>309.95999999999998</c:v>
                </c:pt>
                <c:pt idx="4">
                  <c:v>310.02999999999997</c:v>
                </c:pt>
                <c:pt idx="6">
                  <c:v>310.77</c:v>
                </c:pt>
                <c:pt idx="8">
                  <c:v>310.52999999999997</c:v>
                </c:pt>
                <c:pt idx="10">
                  <c:v>310.58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129-4F3A-824F-083F0DB00EA1}"/>
            </c:ext>
          </c:extLst>
        </c:ser>
        <c:ser>
          <c:idx val="4"/>
          <c:order val="4"/>
          <c:tx>
            <c:strRef>
              <c:f>'VPM 2010'!$H$17</c:f>
              <c:strCache>
                <c:ptCount val="1"/>
                <c:pt idx="0">
                  <c:v>V-6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star"/>
            <c:size val="3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'VPM 2010'!$C$18:$C$29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2010'!$H$18:$H$29</c:f>
              <c:numCache>
                <c:formatCode>General</c:formatCode>
                <c:ptCount val="12"/>
                <c:pt idx="2">
                  <c:v>308.26</c:v>
                </c:pt>
                <c:pt idx="4">
                  <c:v>308.48</c:v>
                </c:pt>
                <c:pt idx="6">
                  <c:v>308.76</c:v>
                </c:pt>
                <c:pt idx="8">
                  <c:v>308.39</c:v>
                </c:pt>
                <c:pt idx="10">
                  <c:v>308.61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129-4F3A-824F-083F0DB00EA1}"/>
            </c:ext>
          </c:extLst>
        </c:ser>
        <c:ser>
          <c:idx val="5"/>
          <c:order val="5"/>
          <c:tx>
            <c:strRef>
              <c:f>'VPM 2010'!$I$17</c:f>
              <c:strCache>
                <c:ptCount val="1"/>
                <c:pt idx="0">
                  <c:v>V-7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'VPM 2010'!$C$18:$C$29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2010'!$I$18:$I$29</c:f>
              <c:numCache>
                <c:formatCode>General</c:formatCode>
                <c:ptCount val="12"/>
                <c:pt idx="2">
                  <c:v>309.99</c:v>
                </c:pt>
                <c:pt idx="4">
                  <c:v>309.97000000000003</c:v>
                </c:pt>
                <c:pt idx="6">
                  <c:v>310.04000000000002</c:v>
                </c:pt>
                <c:pt idx="8">
                  <c:v>309.89</c:v>
                </c:pt>
                <c:pt idx="10">
                  <c:v>309.95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129-4F3A-824F-083F0DB00EA1}"/>
            </c:ext>
          </c:extLst>
        </c:ser>
        <c:ser>
          <c:idx val="6"/>
          <c:order val="6"/>
          <c:tx>
            <c:strRef>
              <c:f>'VPM 2010'!$J$17</c:f>
              <c:strCache>
                <c:ptCount val="1"/>
                <c:pt idx="0">
                  <c:v>V-8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'VPM 2010'!$C$18:$C$29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2010'!$J$18:$J$29</c:f>
              <c:numCache>
                <c:formatCode>General</c:formatCode>
                <c:ptCount val="12"/>
                <c:pt idx="2">
                  <c:v>307.17</c:v>
                </c:pt>
                <c:pt idx="4">
                  <c:v>307.14999999999998</c:v>
                </c:pt>
                <c:pt idx="6">
                  <c:v>307.18</c:v>
                </c:pt>
                <c:pt idx="8">
                  <c:v>307.13</c:v>
                </c:pt>
                <c:pt idx="10">
                  <c:v>307.12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129-4F3A-824F-083F0DB00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64040"/>
        <c:axId val="234764432"/>
      </c:lineChart>
      <c:catAx>
        <c:axId val="23476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3476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4764432"/>
        <c:scaling>
          <c:orientation val="minMax"/>
          <c:max val="311"/>
          <c:min val="30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stav hladiny (m n.m.)</a:t>
                </a:r>
              </a:p>
            </c:rich>
          </c:tx>
          <c:layout>
            <c:manualLayout>
              <c:xMode val="edge"/>
              <c:yMode val="edge"/>
              <c:x val="3.0602171767028691E-2"/>
              <c:y val="0.440210249671484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34764040"/>
        <c:crosses val="autoZero"/>
        <c:crossBetween val="between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498519249753306"/>
          <c:y val="0.8764783180026281"/>
          <c:w val="0.70779861796643895"/>
          <c:h val="3.416557161629435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1569772761209"/>
          <c:y val="0.2833117723156553"/>
          <c:w val="0.78796920069149357"/>
          <c:h val="0.50711513583441137"/>
        </c:manualLayout>
      </c:layout>
      <c:lineChart>
        <c:grouping val="standard"/>
        <c:varyColors val="0"/>
        <c:ser>
          <c:idx val="0"/>
          <c:order val="0"/>
          <c:tx>
            <c:strRef>
              <c:f>'VPM 2010'!$D$31</c:f>
              <c:strCache>
                <c:ptCount val="1"/>
                <c:pt idx="0">
                  <c:v>M-1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'VPM 2010'!$C$32:$C$43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2010'!$D$32:$D$43</c:f>
              <c:numCache>
                <c:formatCode>General</c:formatCode>
                <c:ptCount val="12"/>
                <c:pt idx="2">
                  <c:v>312.31</c:v>
                </c:pt>
                <c:pt idx="4">
                  <c:v>312.36</c:v>
                </c:pt>
                <c:pt idx="6">
                  <c:v>313.02</c:v>
                </c:pt>
                <c:pt idx="8">
                  <c:v>312.87</c:v>
                </c:pt>
                <c:pt idx="10">
                  <c:v>312.92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FB-410F-9B2A-F5E9D573758C}"/>
            </c:ext>
          </c:extLst>
        </c:ser>
        <c:ser>
          <c:idx val="1"/>
          <c:order val="1"/>
          <c:tx>
            <c:strRef>
              <c:f>'VPM 2010'!$E$31</c:f>
              <c:strCache>
                <c:ptCount val="1"/>
                <c:pt idx="0">
                  <c:v>M-1A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'VPM 2010'!$C$32:$C$43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2010'!$E$32:$E$43</c:f>
              <c:numCache>
                <c:formatCode>General</c:formatCode>
                <c:ptCount val="12"/>
                <c:pt idx="2">
                  <c:v>313.05</c:v>
                </c:pt>
                <c:pt idx="4">
                  <c:v>312.88</c:v>
                </c:pt>
                <c:pt idx="6">
                  <c:v>313.57</c:v>
                </c:pt>
                <c:pt idx="8">
                  <c:v>313.35000000000002</c:v>
                </c:pt>
                <c:pt idx="10">
                  <c:v>313.52999999999997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FB-410F-9B2A-F5E9D573758C}"/>
            </c:ext>
          </c:extLst>
        </c:ser>
        <c:ser>
          <c:idx val="2"/>
          <c:order val="2"/>
          <c:tx>
            <c:strRef>
              <c:f>'VPM 2010'!$F$31</c:f>
              <c:strCache>
                <c:ptCount val="1"/>
                <c:pt idx="0">
                  <c:v>M-2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strRef>
              <c:f>'VPM 2010'!$C$32:$C$43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2010'!$F$32:$F$43</c:f>
              <c:numCache>
                <c:formatCode>General</c:formatCode>
                <c:ptCount val="12"/>
                <c:pt idx="2">
                  <c:v>310.39999999999998</c:v>
                </c:pt>
                <c:pt idx="4">
                  <c:v>310.45999999999998</c:v>
                </c:pt>
                <c:pt idx="6">
                  <c:v>310.51</c:v>
                </c:pt>
                <c:pt idx="8">
                  <c:v>310.29000000000002</c:v>
                </c:pt>
                <c:pt idx="10">
                  <c:v>310.5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FB-410F-9B2A-F5E9D573758C}"/>
            </c:ext>
          </c:extLst>
        </c:ser>
        <c:ser>
          <c:idx val="3"/>
          <c:order val="3"/>
          <c:tx>
            <c:strRef>
              <c:f>'VPM 2010'!$G$31</c:f>
              <c:strCache>
                <c:ptCount val="1"/>
                <c:pt idx="0">
                  <c:v>M-3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'VPM 2010'!$C$32:$C$43</c:f>
              <c:strCache>
                <c:ptCount val="12"/>
                <c:pt idx="0">
                  <c:v>1.10</c:v>
                </c:pt>
                <c:pt idx="1">
                  <c:v>2.10</c:v>
                </c:pt>
                <c:pt idx="2">
                  <c:v>3.10</c:v>
                </c:pt>
                <c:pt idx="3">
                  <c:v>4.10</c:v>
                </c:pt>
                <c:pt idx="4">
                  <c:v>5.10</c:v>
                </c:pt>
                <c:pt idx="5">
                  <c:v>6.10</c:v>
                </c:pt>
                <c:pt idx="6">
                  <c:v>7.10</c:v>
                </c:pt>
                <c:pt idx="7">
                  <c:v>8.10</c:v>
                </c:pt>
                <c:pt idx="8">
                  <c:v>9.10</c:v>
                </c:pt>
                <c:pt idx="9">
                  <c:v>10.10</c:v>
                </c:pt>
                <c:pt idx="10">
                  <c:v>11.10</c:v>
                </c:pt>
                <c:pt idx="11">
                  <c:v>12.10</c:v>
                </c:pt>
              </c:strCache>
            </c:strRef>
          </c:cat>
          <c:val>
            <c:numRef>
              <c:f>'VPM 2010'!$G$32:$G$43</c:f>
              <c:numCache>
                <c:formatCode>General</c:formatCode>
                <c:ptCount val="12"/>
                <c:pt idx="2">
                  <c:v>294.56</c:v>
                </c:pt>
                <c:pt idx="4">
                  <c:v>294.51</c:v>
                </c:pt>
                <c:pt idx="6">
                  <c:v>294.7</c:v>
                </c:pt>
                <c:pt idx="8">
                  <c:v>294.19</c:v>
                </c:pt>
                <c:pt idx="10">
                  <c:v>294.52999999999997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FB-410F-9B2A-F5E9D5737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091696"/>
        <c:axId val="234092088"/>
      </c:lineChart>
      <c:catAx>
        <c:axId val="23409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34092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4092088"/>
        <c:scaling>
          <c:orientation val="minMax"/>
          <c:min val="2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stav hladiny (m n.m.)</a:t>
                </a:r>
              </a:p>
            </c:rich>
          </c:tx>
          <c:layout>
            <c:manualLayout>
              <c:xMode val="edge"/>
              <c:yMode val="edge"/>
              <c:x val="2.7613438822730652E-2"/>
              <c:y val="0.441138421733505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340916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572021553737488"/>
          <c:y val="0.87839586028460781"/>
          <c:w val="0.42504971902131777"/>
          <c:h val="2.846054333764553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49104052712508"/>
          <c:y val="0.25797072276459382"/>
          <c:w val="0.74280729505008403"/>
          <c:h val="0.56867557066820174"/>
        </c:manualLayout>
      </c:layout>
      <c:lineChart>
        <c:grouping val="standard"/>
        <c:varyColors val="0"/>
        <c:ser>
          <c:idx val="0"/>
          <c:order val="0"/>
          <c:tx>
            <c:strRef>
              <c:f>'přehled (2015)'!$N$1:$N$3</c:f>
              <c:strCache>
                <c:ptCount val="3"/>
                <c:pt idx="0">
                  <c:v>V-1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(2015)'!$N$111:$N$122</c:f>
              <c:numCache>
                <c:formatCode>General</c:formatCode>
                <c:ptCount val="12"/>
                <c:pt idx="0">
                  <c:v>307.93</c:v>
                </c:pt>
                <c:pt idx="2">
                  <c:v>308.2</c:v>
                </c:pt>
                <c:pt idx="4">
                  <c:v>308.43</c:v>
                </c:pt>
                <c:pt idx="6">
                  <c:v>308.33999999999997</c:v>
                </c:pt>
                <c:pt idx="8">
                  <c:v>307.99</c:v>
                </c:pt>
                <c:pt idx="10">
                  <c:v>307.74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91C-44C8-81EA-CE2232974656}"/>
            </c:ext>
          </c:extLst>
        </c:ser>
        <c:ser>
          <c:idx val="1"/>
          <c:order val="1"/>
          <c:tx>
            <c:strRef>
              <c:f>'přehled (2015)'!$O$1:$O$3</c:f>
              <c:strCache>
                <c:ptCount val="3"/>
                <c:pt idx="0">
                  <c:v>V-3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(2015)'!$O$111:$O$122</c:f>
              <c:numCache>
                <c:formatCode>General</c:formatCode>
                <c:ptCount val="12"/>
                <c:pt idx="0">
                  <c:v>307.47000000000003</c:v>
                </c:pt>
                <c:pt idx="2">
                  <c:v>307.75</c:v>
                </c:pt>
                <c:pt idx="4">
                  <c:v>307.91000000000003</c:v>
                </c:pt>
                <c:pt idx="6">
                  <c:v>307.87</c:v>
                </c:pt>
                <c:pt idx="8">
                  <c:v>307.54000000000002</c:v>
                </c:pt>
                <c:pt idx="10">
                  <c:v>307.51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91C-44C8-81EA-CE2232974656}"/>
            </c:ext>
          </c:extLst>
        </c:ser>
        <c:ser>
          <c:idx val="2"/>
          <c:order val="2"/>
          <c:tx>
            <c:strRef>
              <c:f>'přehled (2015)'!$P$1:$P$3</c:f>
              <c:strCache>
                <c:ptCount val="3"/>
                <c:pt idx="0">
                  <c:v>V-4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(2015)'!$P$111:$P$122</c:f>
              <c:numCache>
                <c:formatCode>General</c:formatCode>
                <c:ptCount val="12"/>
                <c:pt idx="0">
                  <c:v>308.35000000000002</c:v>
                </c:pt>
                <c:pt idx="2">
                  <c:v>308.48</c:v>
                </c:pt>
                <c:pt idx="4">
                  <c:v>308.58999999999997</c:v>
                </c:pt>
                <c:pt idx="6">
                  <c:v>308.5</c:v>
                </c:pt>
                <c:pt idx="8">
                  <c:v>308.39999999999998</c:v>
                </c:pt>
                <c:pt idx="10">
                  <c:v>308.33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91C-44C8-81EA-CE2232974656}"/>
            </c:ext>
          </c:extLst>
        </c:ser>
        <c:ser>
          <c:idx val="3"/>
          <c:order val="3"/>
          <c:tx>
            <c:strRef>
              <c:f>'přehled (2015)'!$Q$1:$Q$3</c:f>
              <c:strCache>
                <c:ptCount val="3"/>
                <c:pt idx="0">
                  <c:v>V-5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(2015)'!$Q$111:$Q$122</c:f>
              <c:numCache>
                <c:formatCode>General</c:formatCode>
                <c:ptCount val="12"/>
                <c:pt idx="0">
                  <c:v>309.23</c:v>
                </c:pt>
                <c:pt idx="2">
                  <c:v>309.44</c:v>
                </c:pt>
                <c:pt idx="4">
                  <c:v>309.51</c:v>
                </c:pt>
                <c:pt idx="6">
                  <c:v>309.45</c:v>
                </c:pt>
                <c:pt idx="8">
                  <c:v>309.32</c:v>
                </c:pt>
                <c:pt idx="10">
                  <c:v>309.04000000000002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91C-44C8-81EA-CE2232974656}"/>
            </c:ext>
          </c:extLst>
        </c:ser>
        <c:ser>
          <c:idx val="4"/>
          <c:order val="4"/>
          <c:tx>
            <c:strRef>
              <c:f>'přehled (2015)'!$R$1:$R$3</c:f>
              <c:strCache>
                <c:ptCount val="3"/>
                <c:pt idx="0">
                  <c:v>V-6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(2015)'!$R$111:$R$122</c:f>
              <c:numCache>
                <c:formatCode>General</c:formatCode>
                <c:ptCount val="12"/>
                <c:pt idx="0">
                  <c:v>307.61</c:v>
                </c:pt>
                <c:pt idx="2">
                  <c:v>307.82</c:v>
                </c:pt>
                <c:pt idx="4">
                  <c:v>308.02999999999997</c:v>
                </c:pt>
                <c:pt idx="6">
                  <c:v>307.8</c:v>
                </c:pt>
                <c:pt idx="8">
                  <c:v>307.66000000000003</c:v>
                </c:pt>
                <c:pt idx="10">
                  <c:v>307.58999999999997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91C-44C8-81EA-CE2232974656}"/>
            </c:ext>
          </c:extLst>
        </c:ser>
        <c:ser>
          <c:idx val="5"/>
          <c:order val="5"/>
          <c:tx>
            <c:strRef>
              <c:f>'přehled (2015)'!$S$1:$S$3</c:f>
              <c:strCache>
                <c:ptCount val="3"/>
                <c:pt idx="0">
                  <c:v>V-7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(2015)'!$S$111:$S$122</c:f>
              <c:numCache>
                <c:formatCode>General</c:formatCode>
                <c:ptCount val="12"/>
                <c:pt idx="0">
                  <c:v>308.66000000000003</c:v>
                </c:pt>
                <c:pt idx="2">
                  <c:v>308.7</c:v>
                </c:pt>
                <c:pt idx="4">
                  <c:v>308.74</c:v>
                </c:pt>
                <c:pt idx="6">
                  <c:v>308.69</c:v>
                </c:pt>
                <c:pt idx="8">
                  <c:v>308.66000000000003</c:v>
                </c:pt>
                <c:pt idx="10">
                  <c:v>308.64999999999998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91C-44C8-81EA-CE2232974656}"/>
            </c:ext>
          </c:extLst>
        </c:ser>
        <c:ser>
          <c:idx val="6"/>
          <c:order val="6"/>
          <c:tx>
            <c:strRef>
              <c:f>'přehled (2015)'!$T$1:$T$3</c:f>
              <c:strCache>
                <c:ptCount val="3"/>
                <c:pt idx="0">
                  <c:v>V-8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(2015)'!$T$111:$T$122</c:f>
              <c:numCache>
                <c:formatCode>General</c:formatCode>
                <c:ptCount val="12"/>
                <c:pt idx="0">
                  <c:v>306.51</c:v>
                </c:pt>
                <c:pt idx="2">
                  <c:v>306.52</c:v>
                </c:pt>
                <c:pt idx="4">
                  <c:v>306.52999999999997</c:v>
                </c:pt>
                <c:pt idx="6">
                  <c:v>306.5</c:v>
                </c:pt>
                <c:pt idx="8">
                  <c:v>306.44</c:v>
                </c:pt>
                <c:pt idx="10">
                  <c:v>306.43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591C-44C8-81EA-CE223297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092872"/>
        <c:axId val="234093264"/>
      </c:lineChart>
      <c:dateAx>
        <c:axId val="234092872"/>
        <c:scaling>
          <c:orientation val="minMax"/>
        </c:scaling>
        <c:delete val="0"/>
        <c:axPos val="b"/>
        <c:numFmt formatCode="[$-405]mmm\-yy;@" sourceLinked="0"/>
        <c:majorTickMark val="out"/>
        <c:minorTickMark val="none"/>
        <c:tickLblPos val="nextTo"/>
        <c:crossAx val="234093264"/>
        <c:crosses val="autoZero"/>
        <c:auto val="1"/>
        <c:lblOffset val="100"/>
        <c:baseTimeUnit val="months"/>
      </c:dateAx>
      <c:valAx>
        <c:axId val="234093264"/>
        <c:scaling>
          <c:orientation val="minMax"/>
          <c:min val="30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23409287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layout>
        <c:manualLayout>
          <c:xMode val="edge"/>
          <c:yMode val="edge"/>
          <c:x val="0.17258793305839207"/>
          <c:y val="0.91108979888224317"/>
          <c:w val="0.6575549501649417"/>
          <c:h val="4.8768165186224607E-2"/>
        </c:manualLayout>
      </c:layout>
      <c:overlay val="0"/>
    </c:legend>
    <c:plotVisOnly val="1"/>
    <c:dispBlanksAs val="span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2261480137"/>
          <c:y val="0.22839238049925545"/>
          <c:w val="0.76179398900018414"/>
          <c:h val="0.56233735446848465"/>
        </c:manualLayout>
      </c:layout>
      <c:lineChart>
        <c:grouping val="standard"/>
        <c:varyColors val="0"/>
        <c:ser>
          <c:idx val="0"/>
          <c:order val="0"/>
          <c:tx>
            <c:strRef>
              <c:f>'přehled (2015)'!$V$1:$V$3</c:f>
              <c:strCache>
                <c:ptCount val="3"/>
                <c:pt idx="0">
                  <c:v>M-1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(2015)'!$V$111:$V$122</c:f>
              <c:numCache>
                <c:formatCode>General</c:formatCode>
                <c:ptCount val="12"/>
                <c:pt idx="0">
                  <c:v>311.58999999999997</c:v>
                </c:pt>
                <c:pt idx="2">
                  <c:v>311.82</c:v>
                </c:pt>
                <c:pt idx="4">
                  <c:v>311.97000000000003</c:v>
                </c:pt>
                <c:pt idx="6">
                  <c:v>311.77999999999997</c:v>
                </c:pt>
                <c:pt idx="8">
                  <c:v>311.64</c:v>
                </c:pt>
                <c:pt idx="10">
                  <c:v>311.58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38-401B-B8EB-6104F5824019}"/>
            </c:ext>
          </c:extLst>
        </c:ser>
        <c:ser>
          <c:idx val="1"/>
          <c:order val="1"/>
          <c:tx>
            <c:strRef>
              <c:f>'přehled (2015)'!$W$1:$W$3</c:f>
              <c:strCache>
                <c:ptCount val="3"/>
                <c:pt idx="0">
                  <c:v>M-1A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(2015)'!$W$111:$W$122</c:f>
              <c:numCache>
                <c:formatCode>General</c:formatCode>
                <c:ptCount val="12"/>
                <c:pt idx="0">
                  <c:v>311.98</c:v>
                </c:pt>
                <c:pt idx="2">
                  <c:v>312.16000000000003</c:v>
                </c:pt>
                <c:pt idx="4">
                  <c:v>312.5</c:v>
                </c:pt>
                <c:pt idx="6">
                  <c:v>312.42</c:v>
                </c:pt>
                <c:pt idx="8">
                  <c:v>312.14</c:v>
                </c:pt>
                <c:pt idx="10">
                  <c:v>311.97000000000003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38-401B-B8EB-6104F5824019}"/>
            </c:ext>
          </c:extLst>
        </c:ser>
        <c:ser>
          <c:idx val="2"/>
          <c:order val="2"/>
          <c:tx>
            <c:strRef>
              <c:f>'přehled (2015)'!$X$1:$X$3</c:f>
              <c:strCache>
                <c:ptCount val="3"/>
                <c:pt idx="0">
                  <c:v>M-2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(2015)'!$X$111:$X$122</c:f>
              <c:numCache>
                <c:formatCode>General</c:formatCode>
                <c:ptCount val="12"/>
                <c:pt idx="0">
                  <c:v>309.14999999999998</c:v>
                </c:pt>
                <c:pt idx="2">
                  <c:v>309.44</c:v>
                </c:pt>
                <c:pt idx="4">
                  <c:v>309.70999999999998</c:v>
                </c:pt>
                <c:pt idx="6">
                  <c:v>309.67</c:v>
                </c:pt>
                <c:pt idx="8">
                  <c:v>309.18</c:v>
                </c:pt>
                <c:pt idx="10">
                  <c:v>309.14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138-401B-B8EB-6104F5824019}"/>
            </c:ext>
          </c:extLst>
        </c:ser>
        <c:ser>
          <c:idx val="3"/>
          <c:order val="3"/>
          <c:tx>
            <c:strRef>
              <c:f>'přehled (2015)'!$Y$1:$Y$3</c:f>
              <c:strCache>
                <c:ptCount val="3"/>
                <c:pt idx="0">
                  <c:v>M-3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diamond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(2015)'!$Y$111:$Y$122</c:f>
              <c:numCache>
                <c:formatCode>General</c:formatCode>
                <c:ptCount val="12"/>
                <c:pt idx="0">
                  <c:v>294.07</c:v>
                </c:pt>
                <c:pt idx="2">
                  <c:v>294.25</c:v>
                </c:pt>
                <c:pt idx="4">
                  <c:v>294.31</c:v>
                </c:pt>
                <c:pt idx="6">
                  <c:v>294.23</c:v>
                </c:pt>
                <c:pt idx="8">
                  <c:v>294.14999999999998</c:v>
                </c:pt>
                <c:pt idx="10">
                  <c:v>294.02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138-401B-B8EB-6104F5824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42456"/>
        <c:axId val="234542848"/>
      </c:lineChart>
      <c:dateAx>
        <c:axId val="234542456"/>
        <c:scaling>
          <c:orientation val="minMax"/>
        </c:scaling>
        <c:delete val="0"/>
        <c:axPos val="b"/>
        <c:numFmt formatCode="[$-405]mmm\-yy;@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542848"/>
        <c:crosses val="autoZero"/>
        <c:auto val="1"/>
        <c:lblOffset val="100"/>
        <c:baseTimeUnit val="months"/>
      </c:dateAx>
      <c:valAx>
        <c:axId val="234542848"/>
        <c:scaling>
          <c:orientation val="minMax"/>
          <c:max val="315"/>
          <c:min val="2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4542456"/>
        <c:crosses val="autoZero"/>
        <c:crossBetween val="between"/>
      </c:valAx>
      <c:spPr>
        <a:ln>
          <a:solidFill>
            <a:schemeClr val="accent1"/>
          </a:solidFill>
        </a:ln>
      </c:spPr>
    </c:plotArea>
    <c:legend>
      <c:legendPos val="b"/>
      <c:layout>
        <c:manualLayout>
          <c:xMode val="edge"/>
          <c:yMode val="edge"/>
          <c:x val="0.16532120287086771"/>
          <c:y val="0.89207515028309992"/>
          <c:w val="0.66662667045985757"/>
          <c:h val="3.820447152003234E-2"/>
        </c:manualLayout>
      </c:layout>
      <c:overlay val="0"/>
    </c:legend>
    <c:plotVisOnly val="1"/>
    <c:dispBlanksAs val="span"/>
    <c:showDLblsOverMax val="0"/>
  </c:chart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58386419696528"/>
          <c:y val="0.20515225443363214"/>
          <c:w val="0.8111827458944203"/>
          <c:h val="0.57290104813467735"/>
        </c:manualLayout>
      </c:layout>
      <c:lineChart>
        <c:grouping val="standard"/>
        <c:varyColors val="0"/>
        <c:ser>
          <c:idx val="0"/>
          <c:order val="0"/>
          <c:tx>
            <c:strRef>
              <c:f>'přehled (2015)'!$C$1:$C$3</c:f>
              <c:strCache>
                <c:ptCount val="3"/>
                <c:pt idx="0">
                  <c:v>P-1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(2015)'!$C$111:$C$122</c:f>
              <c:numCache>
                <c:formatCode>General</c:formatCode>
                <c:ptCount val="12"/>
                <c:pt idx="0">
                  <c:v>2</c:v>
                </c:pt>
                <c:pt idx="2">
                  <c:v>2.1</c:v>
                </c:pt>
                <c:pt idx="5">
                  <c:v>1.9</c:v>
                </c:pt>
                <c:pt idx="8">
                  <c:v>1.4</c:v>
                </c:pt>
                <c:pt idx="11">
                  <c:v>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FE-4DA4-A6B0-DFE12FB985A3}"/>
            </c:ext>
          </c:extLst>
        </c:ser>
        <c:ser>
          <c:idx val="1"/>
          <c:order val="1"/>
          <c:tx>
            <c:strRef>
              <c:f>'přehled (2015)'!$D$1:$D$3</c:f>
              <c:strCache>
                <c:ptCount val="3"/>
                <c:pt idx="0">
                  <c:v>P-2</c:v>
                </c:pt>
              </c:strCache>
            </c:strRef>
          </c:tx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(2015)'!$D$111:$D$122</c:f>
              <c:numCache>
                <c:formatCode>General</c:formatCode>
                <c:ptCount val="12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FE-4DA4-A6B0-DFE12FB985A3}"/>
            </c:ext>
          </c:extLst>
        </c:ser>
        <c:ser>
          <c:idx val="2"/>
          <c:order val="2"/>
          <c:tx>
            <c:strRef>
              <c:f>'přehled (2015)'!$E$1:$E$3</c:f>
              <c:strCache>
                <c:ptCount val="3"/>
                <c:pt idx="0">
                  <c:v>P-3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(2015)'!$E$111:$E$122</c:f>
              <c:numCache>
                <c:formatCode>General</c:formatCode>
                <c:ptCount val="12"/>
                <c:pt idx="2">
                  <c:v>3.5</c:v>
                </c:pt>
                <c:pt idx="5">
                  <c:v>3.6</c:v>
                </c:pt>
                <c:pt idx="8">
                  <c:v>2.8</c:v>
                </c:pt>
                <c:pt idx="11">
                  <c:v>3.1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FFE-4DA4-A6B0-DFE12FB985A3}"/>
            </c:ext>
          </c:extLst>
        </c:ser>
        <c:ser>
          <c:idx val="3"/>
          <c:order val="3"/>
          <c:tx>
            <c:strRef>
              <c:f>'přehled (2015)'!$F$1:$F$3</c:f>
              <c:strCache>
                <c:ptCount val="3"/>
                <c:pt idx="0">
                  <c:v>P-4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(2015)'!$F$111:$F$122</c:f>
              <c:numCache>
                <c:formatCode>General</c:formatCode>
                <c:ptCount val="12"/>
                <c:pt idx="2">
                  <c:v>4.2</c:v>
                </c:pt>
                <c:pt idx="5">
                  <c:v>3.5</c:v>
                </c:pt>
                <c:pt idx="8">
                  <c:v>3.2</c:v>
                </c:pt>
                <c:pt idx="1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FFE-4DA4-A6B0-DFE12FB985A3}"/>
            </c:ext>
          </c:extLst>
        </c:ser>
        <c:ser>
          <c:idx val="4"/>
          <c:order val="4"/>
          <c:tx>
            <c:strRef>
              <c:f>'přehled (2015)'!$G$1:$G$3</c:f>
              <c:strCache>
                <c:ptCount val="3"/>
                <c:pt idx="0">
                  <c:v>P-5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rgbClr val="4BACC6">
                    <a:lumMod val="60000"/>
                    <a:lumOff val="40000"/>
                  </a:srgbClr>
                </a:solidFill>
              </a:ln>
            </c:spPr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(2015)'!$G$111:$G$122</c:f>
              <c:numCache>
                <c:formatCode>General</c:formatCode>
                <c:ptCount val="12"/>
                <c:pt idx="0">
                  <c:v>1.9</c:v>
                </c:pt>
                <c:pt idx="2">
                  <c:v>1.9</c:v>
                </c:pt>
                <c:pt idx="5">
                  <c:v>1.7</c:v>
                </c:pt>
                <c:pt idx="8">
                  <c:v>1.7</c:v>
                </c:pt>
                <c:pt idx="11">
                  <c:v>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FFE-4DA4-A6B0-DFE12FB985A3}"/>
            </c:ext>
          </c:extLst>
        </c:ser>
        <c:ser>
          <c:idx val="5"/>
          <c:order val="5"/>
          <c:tx>
            <c:strRef>
              <c:f>'přehled (2015)'!$H$1:$H$3</c:f>
              <c:strCache>
                <c:ptCount val="3"/>
                <c:pt idx="0">
                  <c:v>P-6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(2015)'!$H$111:$H$122</c:f>
              <c:numCache>
                <c:formatCode>General</c:formatCode>
                <c:ptCount val="12"/>
                <c:pt idx="0">
                  <c:v>2.2000000000000002</c:v>
                </c:pt>
                <c:pt idx="2">
                  <c:v>2.4</c:v>
                </c:pt>
                <c:pt idx="5">
                  <c:v>1.2</c:v>
                </c:pt>
                <c:pt idx="8">
                  <c:v>2.2000000000000002</c:v>
                </c:pt>
                <c:pt idx="11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FFE-4DA4-A6B0-DFE12FB985A3}"/>
            </c:ext>
          </c:extLst>
        </c:ser>
        <c:ser>
          <c:idx val="6"/>
          <c:order val="6"/>
          <c:tx>
            <c:strRef>
              <c:f>'přehled (2015)'!$I$1:$I$3</c:f>
              <c:strCache>
                <c:ptCount val="3"/>
                <c:pt idx="0">
                  <c:v>P-7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(2015)'!$I$111:$I$122</c:f>
              <c:numCache>
                <c:formatCode>General</c:formatCode>
                <c:ptCount val="12"/>
                <c:pt idx="2">
                  <c:v>4.5999999999999996</c:v>
                </c:pt>
                <c:pt idx="5">
                  <c:v>4.3</c:v>
                </c:pt>
                <c:pt idx="8">
                  <c:v>3.9</c:v>
                </c:pt>
                <c:pt idx="11">
                  <c:v>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FFE-4DA4-A6B0-DFE12FB985A3}"/>
            </c:ext>
          </c:extLst>
        </c:ser>
        <c:ser>
          <c:idx val="7"/>
          <c:order val="7"/>
          <c:tx>
            <c:strRef>
              <c:f>'přehled (2015)'!$J$1:$J$3</c:f>
              <c:strCache>
                <c:ptCount val="3"/>
                <c:pt idx="0">
                  <c:v>P-8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(2015)'!$J$111:$J$122</c:f>
              <c:numCache>
                <c:formatCode>General</c:formatCode>
                <c:ptCount val="12"/>
                <c:pt idx="0">
                  <c:v>1.9</c:v>
                </c:pt>
                <c:pt idx="2">
                  <c:v>1.9</c:v>
                </c:pt>
                <c:pt idx="5">
                  <c:v>1.7</c:v>
                </c:pt>
                <c:pt idx="8">
                  <c:v>1.6</c:v>
                </c:pt>
                <c:pt idx="11">
                  <c:v>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FFE-4DA4-A6B0-DFE12FB985A3}"/>
            </c:ext>
          </c:extLst>
        </c:ser>
        <c:ser>
          <c:idx val="8"/>
          <c:order val="8"/>
          <c:tx>
            <c:strRef>
              <c:f>'přehled (2015)'!$K$1:$K$3</c:f>
              <c:strCache>
                <c:ptCount val="3"/>
                <c:pt idx="0">
                  <c:v>P-9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(2015)'!$K$111:$K$122</c:f>
              <c:numCache>
                <c:formatCode>General</c:formatCode>
                <c:ptCount val="12"/>
                <c:pt idx="2">
                  <c:v>3.7</c:v>
                </c:pt>
                <c:pt idx="5">
                  <c:v>3.5</c:v>
                </c:pt>
                <c:pt idx="8">
                  <c:v>3.3</c:v>
                </c:pt>
                <c:pt idx="11">
                  <c:v>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FFE-4DA4-A6B0-DFE12FB985A3}"/>
            </c:ext>
          </c:extLst>
        </c:ser>
        <c:ser>
          <c:idx val="9"/>
          <c:order val="9"/>
          <c:tx>
            <c:strRef>
              <c:f>'přehled (2015)'!$L$1:$L$3</c:f>
              <c:strCache>
                <c:ptCount val="3"/>
                <c:pt idx="0">
                  <c:v>P-10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(2015)'!$B$111:$B$122</c:f>
              <c:numCache>
                <c:formatCode>mmmm\ 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'přehled (2015)'!$L$111:$L$122</c:f>
              <c:numCache>
                <c:formatCode>General</c:formatCode>
                <c:ptCount val="12"/>
                <c:pt idx="2">
                  <c:v>8.6999999999999993</c:v>
                </c:pt>
                <c:pt idx="5">
                  <c:v>5.2</c:v>
                </c:pt>
                <c:pt idx="8">
                  <c:v>5.8</c:v>
                </c:pt>
                <c:pt idx="11">
                  <c:v>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FFE-4DA4-A6B0-DFE12FB98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43632"/>
        <c:axId val="234347968"/>
      </c:lineChart>
      <c:dateAx>
        <c:axId val="234543632"/>
        <c:scaling>
          <c:orientation val="minMax"/>
        </c:scaling>
        <c:delete val="0"/>
        <c:axPos val="b"/>
        <c:numFmt formatCode="[$-405]mmm\-yy;@" sourceLinked="0"/>
        <c:majorTickMark val="out"/>
        <c:minorTickMark val="none"/>
        <c:tickLblPos val="nextTo"/>
        <c:crossAx val="234347968"/>
        <c:crosses val="autoZero"/>
        <c:auto val="1"/>
        <c:lblOffset val="100"/>
        <c:baseTimeUnit val="months"/>
      </c:dateAx>
      <c:valAx>
        <c:axId val="234347968"/>
        <c:scaling>
          <c:orientation val="minMax"/>
          <c:max val="9"/>
          <c:min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4543632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0617857532221166E-2"/>
          <c:y val="0.87306050168395255"/>
          <c:w val="0.83241890392760498"/>
          <c:h val="5.9331858852416999E-2"/>
        </c:manualLayout>
      </c:layout>
      <c:overlay val="0"/>
    </c:legend>
    <c:plotVisOnly val="1"/>
    <c:dispBlanksAs val="span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Průměrné roční stavy hladiny podzemní vody</a:t>
            </a:r>
          </a:p>
        </c:rich>
      </c:tx>
      <c:layout>
        <c:manualLayout>
          <c:xMode val="edge"/>
          <c:yMode val="edge"/>
          <c:x val="0.34223706176961632"/>
          <c:y val="3.21716238841842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53923205342263"/>
          <c:y val="0.16353908807793732"/>
          <c:w val="0.80801335559265242"/>
          <c:h val="0.726542506051161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přehled!$A$75:$A$79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xVal>
          <c:yVal>
            <c:numRef>
              <c:f>přehled!$AO$75:$AO$79</c:f>
              <c:numCache>
                <c:formatCode>General</c:formatCode>
                <c:ptCount val="5"/>
                <c:pt idx="0">
                  <c:v>309.26</c:v>
                </c:pt>
                <c:pt idx="1">
                  <c:v>309.47000000000003</c:v>
                </c:pt>
                <c:pt idx="2" formatCode="0.00">
                  <c:v>309.84000000000003</c:v>
                </c:pt>
                <c:pt idx="3" formatCode="0.00">
                  <c:v>309.51</c:v>
                </c:pt>
                <c:pt idx="4" formatCode="0.00">
                  <c:v>309.30500000000001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82-408F-A35D-9993F889D26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přehled!$A$75:$A$79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xVal>
          <c:yVal>
            <c:numRef>
              <c:f>přehled!$V$75:$V$79</c:f>
              <c:numCache>
                <c:formatCode>0.00</c:formatCode>
                <c:ptCount val="5"/>
                <c:pt idx="0">
                  <c:v>311.94200000000001</c:v>
                </c:pt>
                <c:pt idx="1">
                  <c:v>312.27750000000009</c:v>
                </c:pt>
                <c:pt idx="2">
                  <c:v>312.26</c:v>
                </c:pt>
                <c:pt idx="3">
                  <c:v>311.96999999999997</c:v>
                </c:pt>
                <c:pt idx="4">
                  <c:v>311.89999999999998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82-408F-A35D-9993F889D26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přehled!$A$75:$A$79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xVal>
          <c:yVal>
            <c:numRef>
              <c:f>přehled!$W$75:$W$79</c:f>
              <c:numCache>
                <c:formatCode>0.00</c:formatCode>
                <c:ptCount val="5"/>
                <c:pt idx="0">
                  <c:v>312.41499999999996</c:v>
                </c:pt>
                <c:pt idx="1">
                  <c:v>312.82333333333327</c:v>
                </c:pt>
                <c:pt idx="2">
                  <c:v>312.76000000000005</c:v>
                </c:pt>
                <c:pt idx="3">
                  <c:v>312.42999999999995</c:v>
                </c:pt>
                <c:pt idx="4">
                  <c:v>312.37600000000003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182-408F-A35D-9993F889D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534000"/>
        <c:axId val="228535656"/>
      </c:scatterChart>
      <c:valAx>
        <c:axId val="228534000"/>
        <c:scaling>
          <c:orientation val="minMax"/>
          <c:max val="2009"/>
          <c:min val="200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28535656"/>
        <c:crosses val="autoZero"/>
        <c:crossBetween val="midCat"/>
        <c:majorUnit val="1"/>
      </c:valAx>
      <c:valAx>
        <c:axId val="228535656"/>
        <c:scaling>
          <c:orientation val="minMax"/>
          <c:max val="313"/>
          <c:min val="3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m n.m.</a:t>
                </a:r>
              </a:p>
            </c:rich>
          </c:tx>
          <c:layout>
            <c:manualLayout>
              <c:xMode val="edge"/>
              <c:yMode val="edge"/>
              <c:x val="2.6711185308848077E-2"/>
              <c:y val="0.469169514977687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28534000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KOSTELECKÉ HORKY - MONITORING VODNÍCH A NA VODU VÁZANÝCH EKOSYSTÉMŮ V ROCE 2016</a:t>
            </a:r>
            <a:endParaRPr lang="cs-CZ" sz="1200" b="1" i="0" u="none" strike="noStrike" baseline="0">
              <a:solidFill>
                <a:srgbClr val="000000"/>
              </a:solidFill>
              <a:latin typeface="Arial CE"/>
              <a:cs typeface="Arial CE"/>
            </a:endParaRP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Graf vývoje průtoků povrchové vody na profilech řady "P" v letech 2005 - 2016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(prostor dále od těžebny)</a:t>
            </a:r>
          </a:p>
        </c:rich>
      </c:tx>
      <c:layout>
        <c:manualLayout>
          <c:xMode val="edge"/>
          <c:yMode val="edge"/>
          <c:x val="0.16631944444444494"/>
          <c:y val="5.0590219224283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125E-2"/>
          <c:y val="0.22034851039910061"/>
          <c:w val="0.8645833333333337"/>
          <c:h val="0.58965711073636806"/>
        </c:manualLayout>
      </c:layout>
      <c:lineChart>
        <c:grouping val="standard"/>
        <c:varyColors val="0"/>
        <c:ser>
          <c:idx val="2"/>
          <c:order val="0"/>
          <c:tx>
            <c:strRef>
              <c:f>'přehled (2016)'!$E$1:$E$3</c:f>
              <c:strCache>
                <c:ptCount val="3"/>
                <c:pt idx="0">
                  <c:v>P-3</c:v>
                </c:pt>
              </c:strCache>
            </c:strRef>
          </c:tx>
          <c:spPr>
            <a:ln w="28575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(2016)'!$E$4:$E$146</c:f>
              <c:numCache>
                <c:formatCode>General</c:formatCode>
                <c:ptCount val="143"/>
                <c:pt idx="1">
                  <c:v>4.95</c:v>
                </c:pt>
                <c:pt idx="2" formatCode="0.00">
                  <c:v>6.593406593406594</c:v>
                </c:pt>
                <c:pt idx="3" formatCode="0.00">
                  <c:v>3.8333333333333335</c:v>
                </c:pt>
                <c:pt idx="4">
                  <c:v>4.12</c:v>
                </c:pt>
                <c:pt idx="5">
                  <c:v>2.44</c:v>
                </c:pt>
                <c:pt idx="6">
                  <c:v>5.82</c:v>
                </c:pt>
                <c:pt idx="7">
                  <c:v>3.66</c:v>
                </c:pt>
                <c:pt idx="8">
                  <c:v>3.4</c:v>
                </c:pt>
                <c:pt idx="9">
                  <c:v>2.82</c:v>
                </c:pt>
                <c:pt idx="10">
                  <c:v>3.69</c:v>
                </c:pt>
                <c:pt idx="11">
                  <c:v>4.53</c:v>
                </c:pt>
                <c:pt idx="15" formatCode="0.00">
                  <c:v>4.53</c:v>
                </c:pt>
                <c:pt idx="16">
                  <c:v>4</c:v>
                </c:pt>
                <c:pt idx="18">
                  <c:v>4.4000000000000004</c:v>
                </c:pt>
                <c:pt idx="20">
                  <c:v>4.76</c:v>
                </c:pt>
                <c:pt idx="21">
                  <c:v>3.22</c:v>
                </c:pt>
                <c:pt idx="22">
                  <c:v>9.52</c:v>
                </c:pt>
                <c:pt idx="26">
                  <c:v>7.5</c:v>
                </c:pt>
                <c:pt idx="29">
                  <c:v>4</c:v>
                </c:pt>
                <c:pt idx="32">
                  <c:v>5</c:v>
                </c:pt>
                <c:pt idx="35">
                  <c:v>6.67</c:v>
                </c:pt>
                <c:pt idx="38">
                  <c:v>4.62</c:v>
                </c:pt>
                <c:pt idx="41">
                  <c:v>4</c:v>
                </c:pt>
                <c:pt idx="44">
                  <c:v>3</c:v>
                </c:pt>
                <c:pt idx="47">
                  <c:v>4</c:v>
                </c:pt>
                <c:pt idx="50">
                  <c:v>5.2</c:v>
                </c:pt>
                <c:pt idx="53">
                  <c:v>2.7</c:v>
                </c:pt>
                <c:pt idx="56">
                  <c:v>3</c:v>
                </c:pt>
                <c:pt idx="59">
                  <c:v>3.35</c:v>
                </c:pt>
                <c:pt idx="61">
                  <c:v>5.4</c:v>
                </c:pt>
                <c:pt idx="64">
                  <c:v>8.6999999999999993</c:v>
                </c:pt>
                <c:pt idx="67">
                  <c:v>7</c:v>
                </c:pt>
                <c:pt idx="70">
                  <c:v>5.9</c:v>
                </c:pt>
                <c:pt idx="73">
                  <c:v>5.6</c:v>
                </c:pt>
                <c:pt idx="76">
                  <c:v>5.9</c:v>
                </c:pt>
                <c:pt idx="79">
                  <c:v>3.8</c:v>
                </c:pt>
                <c:pt idx="82">
                  <c:v>3.5</c:v>
                </c:pt>
                <c:pt idx="85">
                  <c:v>5.9</c:v>
                </c:pt>
                <c:pt idx="88">
                  <c:v>4.5999999999999996</c:v>
                </c:pt>
                <c:pt idx="91">
                  <c:v>3.9</c:v>
                </c:pt>
                <c:pt idx="94">
                  <c:v>5</c:v>
                </c:pt>
                <c:pt idx="97">
                  <c:v>5.8</c:v>
                </c:pt>
                <c:pt idx="100">
                  <c:v>4</c:v>
                </c:pt>
                <c:pt idx="103">
                  <c:v>2.2999999999999998</c:v>
                </c:pt>
                <c:pt idx="106">
                  <c:v>3.8</c:v>
                </c:pt>
                <c:pt idx="109">
                  <c:v>3.5</c:v>
                </c:pt>
                <c:pt idx="112">
                  <c:v>3.6</c:v>
                </c:pt>
                <c:pt idx="115">
                  <c:v>2.8</c:v>
                </c:pt>
                <c:pt idx="118">
                  <c:v>3.1</c:v>
                </c:pt>
                <c:pt idx="119">
                  <c:v>2.7</c:v>
                </c:pt>
                <c:pt idx="121">
                  <c:v>2.5499999999999998</c:v>
                </c:pt>
                <c:pt idx="124">
                  <c:v>2.6</c:v>
                </c:pt>
                <c:pt idx="127">
                  <c:v>2.4</c:v>
                </c:pt>
                <c:pt idx="130">
                  <c:v>2.2000000000000002</c:v>
                </c:pt>
                <c:pt idx="133">
                  <c:v>3.5</c:v>
                </c:pt>
                <c:pt idx="135">
                  <c:v>2.4</c:v>
                </c:pt>
                <c:pt idx="137">
                  <c:v>2.2000000000000002</c:v>
                </c:pt>
                <c:pt idx="139">
                  <c:v>2</c:v>
                </c:pt>
                <c:pt idx="142">
                  <c:v>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B1-46A2-8AA8-462567D7462F}"/>
            </c:ext>
          </c:extLst>
        </c:ser>
        <c:ser>
          <c:idx val="0"/>
          <c:order val="1"/>
          <c:tx>
            <c:strRef>
              <c:f>'přehled (2016)'!$F$1:$F$3</c:f>
              <c:strCache>
                <c:ptCount val="3"/>
                <c:pt idx="0">
                  <c:v>P-4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(2016)'!$F$4:$F$146</c:f>
              <c:numCache>
                <c:formatCode>General</c:formatCode>
                <c:ptCount val="143"/>
                <c:pt idx="1">
                  <c:v>9.09</c:v>
                </c:pt>
                <c:pt idx="2" formatCode="0.00">
                  <c:v>10.262257696693272</c:v>
                </c:pt>
                <c:pt idx="3" formatCode="0.00">
                  <c:v>2.3933333333333331</c:v>
                </c:pt>
                <c:pt idx="4">
                  <c:v>8.75</c:v>
                </c:pt>
                <c:pt idx="5">
                  <c:v>4.1100000000000003</c:v>
                </c:pt>
                <c:pt idx="6">
                  <c:v>9.0500000000000007</c:v>
                </c:pt>
                <c:pt idx="7">
                  <c:v>0.45</c:v>
                </c:pt>
                <c:pt idx="8">
                  <c:v>3.68</c:v>
                </c:pt>
                <c:pt idx="9">
                  <c:v>1.36</c:v>
                </c:pt>
                <c:pt idx="10">
                  <c:v>2.73</c:v>
                </c:pt>
                <c:pt idx="11">
                  <c:v>6.67</c:v>
                </c:pt>
                <c:pt idx="15" formatCode="0.00">
                  <c:v>10</c:v>
                </c:pt>
                <c:pt idx="16">
                  <c:v>7.33</c:v>
                </c:pt>
                <c:pt idx="18">
                  <c:v>4.29</c:v>
                </c:pt>
                <c:pt idx="20">
                  <c:v>7.22</c:v>
                </c:pt>
                <c:pt idx="21">
                  <c:v>2.82</c:v>
                </c:pt>
                <c:pt idx="22">
                  <c:v>10</c:v>
                </c:pt>
                <c:pt idx="26">
                  <c:v>10</c:v>
                </c:pt>
                <c:pt idx="29">
                  <c:v>5.45</c:v>
                </c:pt>
                <c:pt idx="32">
                  <c:v>4.62</c:v>
                </c:pt>
                <c:pt idx="35">
                  <c:v>7.25</c:v>
                </c:pt>
                <c:pt idx="38">
                  <c:v>6.67</c:v>
                </c:pt>
                <c:pt idx="41">
                  <c:v>3.33</c:v>
                </c:pt>
                <c:pt idx="44">
                  <c:v>1</c:v>
                </c:pt>
                <c:pt idx="47">
                  <c:v>3.16</c:v>
                </c:pt>
                <c:pt idx="50">
                  <c:v>3.15</c:v>
                </c:pt>
                <c:pt idx="53">
                  <c:v>1.75</c:v>
                </c:pt>
                <c:pt idx="56">
                  <c:v>1.8</c:v>
                </c:pt>
                <c:pt idx="59">
                  <c:v>1.95</c:v>
                </c:pt>
                <c:pt idx="61">
                  <c:v>4.7</c:v>
                </c:pt>
                <c:pt idx="64">
                  <c:v>9.5</c:v>
                </c:pt>
                <c:pt idx="67">
                  <c:v>8</c:v>
                </c:pt>
                <c:pt idx="70">
                  <c:v>5.7</c:v>
                </c:pt>
                <c:pt idx="73">
                  <c:v>6.1</c:v>
                </c:pt>
                <c:pt idx="76">
                  <c:v>5.5</c:v>
                </c:pt>
                <c:pt idx="79">
                  <c:v>4.8</c:v>
                </c:pt>
                <c:pt idx="82">
                  <c:v>4.4000000000000004</c:v>
                </c:pt>
                <c:pt idx="85">
                  <c:v>6.4</c:v>
                </c:pt>
                <c:pt idx="88">
                  <c:v>4.9000000000000004</c:v>
                </c:pt>
                <c:pt idx="91">
                  <c:v>4.0999999999999996</c:v>
                </c:pt>
                <c:pt idx="94">
                  <c:v>6</c:v>
                </c:pt>
                <c:pt idx="97">
                  <c:v>5.6</c:v>
                </c:pt>
                <c:pt idx="100">
                  <c:v>4</c:v>
                </c:pt>
                <c:pt idx="103">
                  <c:v>3.7</c:v>
                </c:pt>
                <c:pt idx="106">
                  <c:v>4.0999999999999996</c:v>
                </c:pt>
                <c:pt idx="109">
                  <c:v>4.2</c:v>
                </c:pt>
                <c:pt idx="112">
                  <c:v>3.5</c:v>
                </c:pt>
                <c:pt idx="115">
                  <c:v>3.2</c:v>
                </c:pt>
                <c:pt idx="118">
                  <c:v>3.6</c:v>
                </c:pt>
                <c:pt idx="119">
                  <c:v>2.2000000000000002</c:v>
                </c:pt>
                <c:pt idx="121">
                  <c:v>1.8</c:v>
                </c:pt>
                <c:pt idx="124">
                  <c:v>1.5</c:v>
                </c:pt>
                <c:pt idx="127">
                  <c:v>1.1000000000000001</c:v>
                </c:pt>
                <c:pt idx="130">
                  <c:v>0.9</c:v>
                </c:pt>
                <c:pt idx="133">
                  <c:v>3.4</c:v>
                </c:pt>
                <c:pt idx="135">
                  <c:v>2.5</c:v>
                </c:pt>
                <c:pt idx="137">
                  <c:v>1.9</c:v>
                </c:pt>
                <c:pt idx="139">
                  <c:v>1.4</c:v>
                </c:pt>
                <c:pt idx="142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B1-46A2-8AA8-462567D7462F}"/>
            </c:ext>
          </c:extLst>
        </c:ser>
        <c:ser>
          <c:idx val="1"/>
          <c:order val="2"/>
          <c:tx>
            <c:strRef>
              <c:f>'přehled (2016)'!$I$1:$I$3</c:f>
              <c:strCache>
                <c:ptCount val="3"/>
                <c:pt idx="0">
                  <c:v>P-7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(2016)'!$I$4:$I$146</c:f>
              <c:numCache>
                <c:formatCode>General</c:formatCode>
                <c:ptCount val="143"/>
                <c:pt idx="1">
                  <c:v>6.92</c:v>
                </c:pt>
                <c:pt idx="2" formatCode="0.00">
                  <c:v>8.9641434262948216</c:v>
                </c:pt>
                <c:pt idx="3" formatCode="0.00">
                  <c:v>4.6266666666666669</c:v>
                </c:pt>
                <c:pt idx="4">
                  <c:v>2.93</c:v>
                </c:pt>
                <c:pt idx="5">
                  <c:v>1</c:v>
                </c:pt>
                <c:pt idx="6">
                  <c:v>7.22</c:v>
                </c:pt>
                <c:pt idx="7">
                  <c:v>3.58</c:v>
                </c:pt>
                <c:pt idx="8">
                  <c:v>3.01</c:v>
                </c:pt>
                <c:pt idx="9">
                  <c:v>4.76</c:v>
                </c:pt>
                <c:pt idx="10">
                  <c:v>4.53</c:v>
                </c:pt>
                <c:pt idx="11">
                  <c:v>5.3</c:v>
                </c:pt>
                <c:pt idx="15" formatCode="0.00">
                  <c:v>5</c:v>
                </c:pt>
                <c:pt idx="16">
                  <c:v>3.83</c:v>
                </c:pt>
                <c:pt idx="18">
                  <c:v>2.57</c:v>
                </c:pt>
                <c:pt idx="20">
                  <c:v>6</c:v>
                </c:pt>
                <c:pt idx="22">
                  <c:v>3.84</c:v>
                </c:pt>
                <c:pt idx="26">
                  <c:v>4.29</c:v>
                </c:pt>
                <c:pt idx="29">
                  <c:v>4.62</c:v>
                </c:pt>
                <c:pt idx="32">
                  <c:v>6</c:v>
                </c:pt>
                <c:pt idx="35">
                  <c:v>8.57</c:v>
                </c:pt>
                <c:pt idx="38">
                  <c:v>7.5</c:v>
                </c:pt>
                <c:pt idx="41">
                  <c:v>4.62</c:v>
                </c:pt>
                <c:pt idx="44">
                  <c:v>3.75</c:v>
                </c:pt>
                <c:pt idx="47">
                  <c:v>5</c:v>
                </c:pt>
                <c:pt idx="50">
                  <c:v>10.5</c:v>
                </c:pt>
                <c:pt idx="53">
                  <c:v>6.5</c:v>
                </c:pt>
                <c:pt idx="56">
                  <c:v>6.27</c:v>
                </c:pt>
                <c:pt idx="59">
                  <c:v>6</c:v>
                </c:pt>
                <c:pt idx="61">
                  <c:v>10.9</c:v>
                </c:pt>
                <c:pt idx="64">
                  <c:v>14.2</c:v>
                </c:pt>
                <c:pt idx="67">
                  <c:v>9.6</c:v>
                </c:pt>
                <c:pt idx="70">
                  <c:v>12.5</c:v>
                </c:pt>
                <c:pt idx="73">
                  <c:v>5.9</c:v>
                </c:pt>
                <c:pt idx="76">
                  <c:v>5.6</c:v>
                </c:pt>
                <c:pt idx="79">
                  <c:v>4</c:v>
                </c:pt>
                <c:pt idx="82">
                  <c:v>3.8</c:v>
                </c:pt>
                <c:pt idx="85">
                  <c:v>6</c:v>
                </c:pt>
                <c:pt idx="88">
                  <c:v>3.3</c:v>
                </c:pt>
                <c:pt idx="91">
                  <c:v>3.1</c:v>
                </c:pt>
                <c:pt idx="94">
                  <c:v>6</c:v>
                </c:pt>
                <c:pt idx="97">
                  <c:v>12.3</c:v>
                </c:pt>
                <c:pt idx="100">
                  <c:v>8</c:v>
                </c:pt>
                <c:pt idx="103">
                  <c:v>11</c:v>
                </c:pt>
                <c:pt idx="106">
                  <c:v>12.2</c:v>
                </c:pt>
                <c:pt idx="109">
                  <c:v>4.5999999999999996</c:v>
                </c:pt>
                <c:pt idx="112">
                  <c:v>4.3</c:v>
                </c:pt>
                <c:pt idx="115">
                  <c:v>3.9</c:v>
                </c:pt>
                <c:pt idx="118">
                  <c:v>4.2</c:v>
                </c:pt>
                <c:pt idx="119">
                  <c:v>4.5999999999999996</c:v>
                </c:pt>
                <c:pt idx="121">
                  <c:v>5</c:v>
                </c:pt>
                <c:pt idx="124">
                  <c:v>4.8</c:v>
                </c:pt>
                <c:pt idx="127">
                  <c:v>4.5</c:v>
                </c:pt>
                <c:pt idx="130">
                  <c:v>4.4000000000000004</c:v>
                </c:pt>
                <c:pt idx="133">
                  <c:v>5.6</c:v>
                </c:pt>
                <c:pt idx="135">
                  <c:v>6.1</c:v>
                </c:pt>
                <c:pt idx="137">
                  <c:v>4.3</c:v>
                </c:pt>
                <c:pt idx="139">
                  <c:v>3.9</c:v>
                </c:pt>
                <c:pt idx="142">
                  <c:v>4.9000000000000004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B1-46A2-8AA8-462567D7462F}"/>
            </c:ext>
          </c:extLst>
        </c:ser>
        <c:ser>
          <c:idx val="3"/>
          <c:order val="3"/>
          <c:tx>
            <c:strRef>
              <c:f>'přehled (2016)'!$K$1:$K$3</c:f>
              <c:strCache>
                <c:ptCount val="3"/>
                <c:pt idx="0">
                  <c:v>P-9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(2016)'!$K$4:$K$146</c:f>
              <c:numCache>
                <c:formatCode>General</c:formatCode>
                <c:ptCount val="143"/>
                <c:pt idx="1">
                  <c:v>3.53</c:v>
                </c:pt>
                <c:pt idx="2" formatCode="0.00">
                  <c:v>4.1782729805013927</c:v>
                </c:pt>
                <c:pt idx="3" formatCode="0.00">
                  <c:v>3</c:v>
                </c:pt>
                <c:pt idx="4">
                  <c:v>3.92</c:v>
                </c:pt>
                <c:pt idx="5">
                  <c:v>2.2000000000000002</c:v>
                </c:pt>
                <c:pt idx="6">
                  <c:v>4.4000000000000004</c:v>
                </c:pt>
                <c:pt idx="7">
                  <c:v>2.68</c:v>
                </c:pt>
                <c:pt idx="8">
                  <c:v>3.49</c:v>
                </c:pt>
                <c:pt idx="9">
                  <c:v>3.22</c:v>
                </c:pt>
                <c:pt idx="10">
                  <c:v>3.22</c:v>
                </c:pt>
                <c:pt idx="11">
                  <c:v>3.61</c:v>
                </c:pt>
                <c:pt idx="15" formatCode="0.00">
                  <c:v>3.93</c:v>
                </c:pt>
                <c:pt idx="16">
                  <c:v>3.22</c:v>
                </c:pt>
                <c:pt idx="18">
                  <c:v>3.34</c:v>
                </c:pt>
                <c:pt idx="20">
                  <c:v>4.1900000000000004</c:v>
                </c:pt>
                <c:pt idx="22">
                  <c:v>6.65</c:v>
                </c:pt>
                <c:pt idx="26">
                  <c:v>5</c:v>
                </c:pt>
                <c:pt idx="29">
                  <c:v>3.33</c:v>
                </c:pt>
                <c:pt idx="32">
                  <c:v>3.75</c:v>
                </c:pt>
                <c:pt idx="35">
                  <c:v>4</c:v>
                </c:pt>
                <c:pt idx="38">
                  <c:v>4.29</c:v>
                </c:pt>
                <c:pt idx="41">
                  <c:v>4</c:v>
                </c:pt>
                <c:pt idx="44">
                  <c:v>3.16</c:v>
                </c:pt>
                <c:pt idx="47">
                  <c:v>3.33</c:v>
                </c:pt>
                <c:pt idx="50">
                  <c:v>3.35</c:v>
                </c:pt>
                <c:pt idx="53">
                  <c:v>2.5</c:v>
                </c:pt>
                <c:pt idx="56">
                  <c:v>3.1</c:v>
                </c:pt>
                <c:pt idx="59">
                  <c:v>3.35</c:v>
                </c:pt>
                <c:pt idx="61">
                  <c:v>4.0999999999999996</c:v>
                </c:pt>
                <c:pt idx="64">
                  <c:v>5.5</c:v>
                </c:pt>
                <c:pt idx="67">
                  <c:v>4.0999999999999996</c:v>
                </c:pt>
                <c:pt idx="70">
                  <c:v>3.9</c:v>
                </c:pt>
                <c:pt idx="73">
                  <c:v>4.2</c:v>
                </c:pt>
                <c:pt idx="76">
                  <c:v>3.7</c:v>
                </c:pt>
                <c:pt idx="79">
                  <c:v>3</c:v>
                </c:pt>
                <c:pt idx="82">
                  <c:v>3.1</c:v>
                </c:pt>
                <c:pt idx="85">
                  <c:v>4.8</c:v>
                </c:pt>
                <c:pt idx="88">
                  <c:v>2.9</c:v>
                </c:pt>
                <c:pt idx="91">
                  <c:v>3.5</c:v>
                </c:pt>
                <c:pt idx="94">
                  <c:v>4</c:v>
                </c:pt>
                <c:pt idx="97">
                  <c:v>4.2</c:v>
                </c:pt>
                <c:pt idx="100">
                  <c:v>3.6</c:v>
                </c:pt>
                <c:pt idx="103">
                  <c:v>3.1</c:v>
                </c:pt>
                <c:pt idx="106">
                  <c:v>3.5</c:v>
                </c:pt>
                <c:pt idx="109">
                  <c:v>3.7</c:v>
                </c:pt>
                <c:pt idx="112">
                  <c:v>3.5</c:v>
                </c:pt>
                <c:pt idx="115">
                  <c:v>3.3</c:v>
                </c:pt>
                <c:pt idx="118">
                  <c:v>3.4</c:v>
                </c:pt>
                <c:pt idx="119">
                  <c:v>2.8</c:v>
                </c:pt>
                <c:pt idx="121">
                  <c:v>2</c:v>
                </c:pt>
                <c:pt idx="124">
                  <c:v>2.1</c:v>
                </c:pt>
                <c:pt idx="127">
                  <c:v>1.9</c:v>
                </c:pt>
                <c:pt idx="130">
                  <c:v>1.5</c:v>
                </c:pt>
                <c:pt idx="133">
                  <c:v>2.8</c:v>
                </c:pt>
                <c:pt idx="135">
                  <c:v>2.5</c:v>
                </c:pt>
                <c:pt idx="137">
                  <c:v>2.1</c:v>
                </c:pt>
                <c:pt idx="139">
                  <c:v>1.9</c:v>
                </c:pt>
                <c:pt idx="142">
                  <c:v>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9B1-46A2-8AA8-462567D7462F}"/>
            </c:ext>
          </c:extLst>
        </c:ser>
        <c:ser>
          <c:idx val="4"/>
          <c:order val="4"/>
          <c:tx>
            <c:strRef>
              <c:f>'přehled (2016)'!$L$1:$L$3</c:f>
              <c:strCache>
                <c:ptCount val="3"/>
                <c:pt idx="0">
                  <c:v>P-10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(2016)'!$L$4:$L$146</c:f>
              <c:numCache>
                <c:formatCode>General</c:formatCode>
                <c:ptCount val="143"/>
                <c:pt idx="1">
                  <c:v>3.6</c:v>
                </c:pt>
                <c:pt idx="2" formatCode="0.00">
                  <c:v>8.5632730732635576</c:v>
                </c:pt>
                <c:pt idx="3" formatCode="0.00">
                  <c:v>0.08</c:v>
                </c:pt>
                <c:pt idx="4">
                  <c:v>0</c:v>
                </c:pt>
                <c:pt idx="5">
                  <c:v>0.09</c:v>
                </c:pt>
                <c:pt idx="6">
                  <c:v>7.5</c:v>
                </c:pt>
                <c:pt idx="7">
                  <c:v>0.2</c:v>
                </c:pt>
                <c:pt idx="8">
                  <c:v>3.92</c:v>
                </c:pt>
                <c:pt idx="9">
                  <c:v>0</c:v>
                </c:pt>
                <c:pt idx="10">
                  <c:v>2.86</c:v>
                </c:pt>
                <c:pt idx="11">
                  <c:v>5.82</c:v>
                </c:pt>
                <c:pt idx="15" formatCode="0.00">
                  <c:v>5.67</c:v>
                </c:pt>
                <c:pt idx="16">
                  <c:v>5</c:v>
                </c:pt>
                <c:pt idx="18">
                  <c:v>5.15</c:v>
                </c:pt>
                <c:pt idx="20">
                  <c:v>5.67</c:v>
                </c:pt>
                <c:pt idx="22">
                  <c:v>8.2100000000000009</c:v>
                </c:pt>
                <c:pt idx="26">
                  <c:v>10</c:v>
                </c:pt>
                <c:pt idx="29">
                  <c:v>4</c:v>
                </c:pt>
                <c:pt idx="32">
                  <c:v>2.4</c:v>
                </c:pt>
                <c:pt idx="35">
                  <c:v>6</c:v>
                </c:pt>
                <c:pt idx="38">
                  <c:v>5</c:v>
                </c:pt>
                <c:pt idx="41">
                  <c:v>0</c:v>
                </c:pt>
                <c:pt idx="44">
                  <c:v>1.94</c:v>
                </c:pt>
                <c:pt idx="47">
                  <c:v>2.31</c:v>
                </c:pt>
                <c:pt idx="50">
                  <c:v>15</c:v>
                </c:pt>
                <c:pt idx="53">
                  <c:v>2.7</c:v>
                </c:pt>
                <c:pt idx="56">
                  <c:v>2</c:v>
                </c:pt>
                <c:pt idx="59">
                  <c:v>2.35</c:v>
                </c:pt>
                <c:pt idx="61">
                  <c:v>16.5</c:v>
                </c:pt>
                <c:pt idx="64">
                  <c:v>28.9</c:v>
                </c:pt>
                <c:pt idx="67">
                  <c:v>12.5</c:v>
                </c:pt>
                <c:pt idx="70">
                  <c:v>25</c:v>
                </c:pt>
                <c:pt idx="73">
                  <c:v>12.9</c:v>
                </c:pt>
                <c:pt idx="76">
                  <c:v>10.8</c:v>
                </c:pt>
                <c:pt idx="79">
                  <c:v>9.8000000000000007</c:v>
                </c:pt>
                <c:pt idx="82">
                  <c:v>10</c:v>
                </c:pt>
                <c:pt idx="85">
                  <c:v>13.6</c:v>
                </c:pt>
                <c:pt idx="88">
                  <c:v>7.6</c:v>
                </c:pt>
                <c:pt idx="91">
                  <c:v>4.8</c:v>
                </c:pt>
                <c:pt idx="94">
                  <c:v>8</c:v>
                </c:pt>
                <c:pt idx="97">
                  <c:v>14.5</c:v>
                </c:pt>
                <c:pt idx="100">
                  <c:v>17</c:v>
                </c:pt>
                <c:pt idx="103">
                  <c:v>12</c:v>
                </c:pt>
                <c:pt idx="106">
                  <c:v>10.6</c:v>
                </c:pt>
                <c:pt idx="109">
                  <c:v>8.6999999999999993</c:v>
                </c:pt>
                <c:pt idx="112">
                  <c:v>5.2</c:v>
                </c:pt>
                <c:pt idx="115">
                  <c:v>5.8</c:v>
                </c:pt>
                <c:pt idx="118">
                  <c:v>6.1</c:v>
                </c:pt>
                <c:pt idx="119">
                  <c:v>4.5</c:v>
                </c:pt>
                <c:pt idx="121">
                  <c:v>3.7</c:v>
                </c:pt>
                <c:pt idx="124">
                  <c:v>3.1</c:v>
                </c:pt>
                <c:pt idx="127">
                  <c:v>2.5</c:v>
                </c:pt>
                <c:pt idx="130">
                  <c:v>1.9</c:v>
                </c:pt>
                <c:pt idx="133">
                  <c:v>4.3</c:v>
                </c:pt>
                <c:pt idx="135">
                  <c:v>3.1</c:v>
                </c:pt>
                <c:pt idx="137">
                  <c:v>3</c:v>
                </c:pt>
                <c:pt idx="139">
                  <c:v>2.5</c:v>
                </c:pt>
                <c:pt idx="142">
                  <c:v>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9B1-46A2-8AA8-462567D74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930952"/>
        <c:axId val="229055016"/>
      </c:lineChart>
      <c:dateAx>
        <c:axId val="180930952"/>
        <c:scaling>
          <c:orientation val="minMax"/>
          <c:max val="42735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29055016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229055016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0"/>
                  <a:t>l/s</a:t>
                </a:r>
              </a:p>
            </c:rich>
          </c:tx>
          <c:layout>
            <c:manualLayout>
              <c:xMode val="edge"/>
              <c:yMode val="edge"/>
              <c:x val="2.7777777777777901E-2"/>
              <c:y val="0.480607082630691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809309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5625000000000003E-2"/>
          <c:y val="0.89994378864530633"/>
          <c:w val="0.87048611111111107"/>
          <c:h val="4.735970398303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KOSTELECKÉ HORKY - MONITORING VODNÍCH A NA VODU VÁZANÝCH EKOSYSTÉMŮ V ROCE 2016 </a:t>
            </a:r>
            <a:endParaRPr lang="cs-CZ" sz="1200" b="1" i="0" u="none" strike="noStrike" baseline="0">
              <a:solidFill>
                <a:srgbClr val="000000"/>
              </a:solidFill>
              <a:latin typeface="Arial CE"/>
              <a:cs typeface="Arial CE"/>
            </a:endParaRP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Graf vývoje průtoků povrchové vody na profilech řady "P" v letech 2005 - 2016                           (prostor blíže težebny + objekt přirozeného pozadí)</a:t>
            </a:r>
          </a:p>
        </c:rich>
      </c:tx>
      <c:layout>
        <c:manualLayout>
          <c:xMode val="edge"/>
          <c:yMode val="edge"/>
          <c:x val="0.17500000000000004"/>
          <c:y val="3.9347948285553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462742261601432E-2"/>
          <c:y val="0.20966838536045942"/>
          <c:w val="0.86250000000000004"/>
          <c:h val="0.60820685778527261"/>
        </c:manualLayout>
      </c:layout>
      <c:lineChart>
        <c:grouping val="standard"/>
        <c:varyColors val="0"/>
        <c:ser>
          <c:idx val="0"/>
          <c:order val="0"/>
          <c:tx>
            <c:strRef>
              <c:f>'přehled (2016)'!$C$1:$C$3</c:f>
              <c:strCache>
                <c:ptCount val="3"/>
                <c:pt idx="0">
                  <c:v>P-1</c:v>
                </c:pt>
              </c:strCache>
            </c:strRef>
          </c:tx>
          <c:spPr>
            <a:ln w="28575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(2016)'!$C$4:$C$146</c:f>
              <c:numCache>
                <c:formatCode>General</c:formatCode>
                <c:ptCount val="143"/>
                <c:pt idx="1">
                  <c:v>2.57</c:v>
                </c:pt>
                <c:pt idx="2" formatCode="0.00">
                  <c:v>1.3404825737265416</c:v>
                </c:pt>
                <c:pt idx="3" formatCode="0.00">
                  <c:v>1.9866666666666666</c:v>
                </c:pt>
                <c:pt idx="4">
                  <c:v>2.5</c:v>
                </c:pt>
                <c:pt idx="5">
                  <c:v>1.3</c:v>
                </c:pt>
                <c:pt idx="6">
                  <c:v>3.33</c:v>
                </c:pt>
                <c:pt idx="7">
                  <c:v>2.31</c:v>
                </c:pt>
                <c:pt idx="8">
                  <c:v>2.38</c:v>
                </c:pt>
                <c:pt idx="9">
                  <c:v>2</c:v>
                </c:pt>
                <c:pt idx="10">
                  <c:v>2.44</c:v>
                </c:pt>
                <c:pt idx="11">
                  <c:v>2.82</c:v>
                </c:pt>
                <c:pt idx="15" formatCode="0.00">
                  <c:v>2.4300000000000002</c:v>
                </c:pt>
                <c:pt idx="16">
                  <c:v>2.95</c:v>
                </c:pt>
                <c:pt idx="18">
                  <c:v>2</c:v>
                </c:pt>
                <c:pt idx="20">
                  <c:v>2.25</c:v>
                </c:pt>
                <c:pt idx="22">
                  <c:v>3.54</c:v>
                </c:pt>
                <c:pt idx="26">
                  <c:v>3.53</c:v>
                </c:pt>
                <c:pt idx="29">
                  <c:v>2.5</c:v>
                </c:pt>
                <c:pt idx="32">
                  <c:v>2.2200000000000002</c:v>
                </c:pt>
                <c:pt idx="35">
                  <c:v>2.14</c:v>
                </c:pt>
                <c:pt idx="38">
                  <c:v>2.73</c:v>
                </c:pt>
                <c:pt idx="41">
                  <c:v>2.31</c:v>
                </c:pt>
                <c:pt idx="44">
                  <c:v>1.76</c:v>
                </c:pt>
                <c:pt idx="47">
                  <c:v>2.5</c:v>
                </c:pt>
                <c:pt idx="50">
                  <c:v>2.25</c:v>
                </c:pt>
                <c:pt idx="53">
                  <c:v>1.7</c:v>
                </c:pt>
                <c:pt idx="56">
                  <c:v>1.85</c:v>
                </c:pt>
                <c:pt idx="59">
                  <c:v>2.08</c:v>
                </c:pt>
                <c:pt idx="61">
                  <c:v>2.8</c:v>
                </c:pt>
                <c:pt idx="64">
                  <c:v>7.8</c:v>
                </c:pt>
                <c:pt idx="67">
                  <c:v>6.5</c:v>
                </c:pt>
                <c:pt idx="70">
                  <c:v>5.3</c:v>
                </c:pt>
                <c:pt idx="73">
                  <c:v>4.3</c:v>
                </c:pt>
                <c:pt idx="76">
                  <c:v>6</c:v>
                </c:pt>
                <c:pt idx="79">
                  <c:v>1.2</c:v>
                </c:pt>
                <c:pt idx="82">
                  <c:v>2</c:v>
                </c:pt>
                <c:pt idx="83">
                  <c:v>2.59</c:v>
                </c:pt>
                <c:pt idx="86">
                  <c:v>4.5999999999999996</c:v>
                </c:pt>
                <c:pt idx="88">
                  <c:v>3.5</c:v>
                </c:pt>
                <c:pt idx="91">
                  <c:v>1.7</c:v>
                </c:pt>
                <c:pt idx="94">
                  <c:v>2</c:v>
                </c:pt>
                <c:pt idx="95">
                  <c:v>2.2999999999999998</c:v>
                </c:pt>
                <c:pt idx="97">
                  <c:v>3.1</c:v>
                </c:pt>
                <c:pt idx="100">
                  <c:v>2</c:v>
                </c:pt>
                <c:pt idx="103">
                  <c:v>1.1000000000000001</c:v>
                </c:pt>
                <c:pt idx="106">
                  <c:v>1.9</c:v>
                </c:pt>
                <c:pt idx="107">
                  <c:v>2</c:v>
                </c:pt>
                <c:pt idx="109">
                  <c:v>2.1</c:v>
                </c:pt>
                <c:pt idx="112">
                  <c:v>1.9</c:v>
                </c:pt>
                <c:pt idx="115">
                  <c:v>1.4</c:v>
                </c:pt>
                <c:pt idx="118">
                  <c:v>1.7</c:v>
                </c:pt>
                <c:pt idx="119">
                  <c:v>1.6</c:v>
                </c:pt>
                <c:pt idx="121">
                  <c:v>1.46</c:v>
                </c:pt>
                <c:pt idx="124">
                  <c:v>1.4</c:v>
                </c:pt>
                <c:pt idx="127">
                  <c:v>1.2</c:v>
                </c:pt>
                <c:pt idx="130">
                  <c:v>1.2</c:v>
                </c:pt>
                <c:pt idx="133">
                  <c:v>1.3</c:v>
                </c:pt>
                <c:pt idx="135">
                  <c:v>1.9</c:v>
                </c:pt>
                <c:pt idx="137">
                  <c:v>1.1000000000000001</c:v>
                </c:pt>
                <c:pt idx="139">
                  <c:v>0.8</c:v>
                </c:pt>
                <c:pt idx="142">
                  <c:v>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E6-40AB-8356-7B38D4B079EC}"/>
            </c:ext>
          </c:extLst>
        </c:ser>
        <c:ser>
          <c:idx val="1"/>
          <c:order val="1"/>
          <c:tx>
            <c:strRef>
              <c:f>'přehled (2016)'!$D$1:$D$3</c:f>
              <c:strCache>
                <c:ptCount val="3"/>
                <c:pt idx="0">
                  <c:v>P-2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(2016)'!$D$4:$D$146</c:f>
              <c:numCache>
                <c:formatCode>General</c:formatCode>
                <c:ptCount val="143"/>
                <c:pt idx="1">
                  <c:v>0.75</c:v>
                </c:pt>
                <c:pt idx="2" formatCode="0.00">
                  <c:v>0.7845872199459506</c:v>
                </c:pt>
                <c:pt idx="3" formatCode="0.00">
                  <c:v>1.5066666666666666</c:v>
                </c:pt>
                <c:pt idx="4">
                  <c:v>0</c:v>
                </c:pt>
                <c:pt idx="5">
                  <c:v>0.55000000000000004</c:v>
                </c:pt>
                <c:pt idx="6">
                  <c:v>1.04</c:v>
                </c:pt>
                <c:pt idx="7">
                  <c:v>0.66</c:v>
                </c:pt>
                <c:pt idx="8">
                  <c:v>0.74</c:v>
                </c:pt>
                <c:pt idx="9">
                  <c:v>0.5</c:v>
                </c:pt>
                <c:pt idx="10">
                  <c:v>0.65</c:v>
                </c:pt>
                <c:pt idx="11">
                  <c:v>0.81</c:v>
                </c:pt>
                <c:pt idx="15" formatCode="0.00">
                  <c:v>1</c:v>
                </c:pt>
                <c:pt idx="17" formatCode="0.00">
                  <c:v>1</c:v>
                </c:pt>
                <c:pt idx="19">
                  <c:v>0.75</c:v>
                </c:pt>
                <c:pt idx="23">
                  <c:v>2.2000000000000002</c:v>
                </c:pt>
                <c:pt idx="25">
                  <c:v>1.58</c:v>
                </c:pt>
                <c:pt idx="26">
                  <c:v>2.31</c:v>
                </c:pt>
                <c:pt idx="27" formatCode="0.00">
                  <c:v>0.86</c:v>
                </c:pt>
                <c:pt idx="37">
                  <c:v>1</c:v>
                </c:pt>
                <c:pt idx="39">
                  <c:v>1.5</c:v>
                </c:pt>
                <c:pt idx="40">
                  <c:v>0.63</c:v>
                </c:pt>
                <c:pt idx="41">
                  <c:v>0.63</c:v>
                </c:pt>
                <c:pt idx="42">
                  <c:v>0.56000000000000005</c:v>
                </c:pt>
                <c:pt idx="43">
                  <c:v>0.4</c:v>
                </c:pt>
                <c:pt idx="44">
                  <c:v>0.38</c:v>
                </c:pt>
                <c:pt idx="45">
                  <c:v>0.33</c:v>
                </c:pt>
                <c:pt idx="46">
                  <c:v>0.4</c:v>
                </c:pt>
                <c:pt idx="47">
                  <c:v>0.63</c:v>
                </c:pt>
                <c:pt idx="49">
                  <c:v>0.35</c:v>
                </c:pt>
                <c:pt idx="50">
                  <c:v>0.45</c:v>
                </c:pt>
                <c:pt idx="51">
                  <c:v>0.4</c:v>
                </c:pt>
                <c:pt idx="52">
                  <c:v>0.35</c:v>
                </c:pt>
                <c:pt idx="53">
                  <c:v>0.3</c:v>
                </c:pt>
                <c:pt idx="54">
                  <c:v>0.35</c:v>
                </c:pt>
                <c:pt idx="55">
                  <c:v>0.25</c:v>
                </c:pt>
                <c:pt idx="56">
                  <c:v>0.28000000000000003</c:v>
                </c:pt>
                <c:pt idx="57">
                  <c:v>0.3</c:v>
                </c:pt>
                <c:pt idx="58">
                  <c:v>0.4</c:v>
                </c:pt>
                <c:pt idx="59">
                  <c:v>0.45</c:v>
                </c:pt>
                <c:pt idx="60">
                  <c:v>0.4</c:v>
                </c:pt>
                <c:pt idx="62">
                  <c:v>0.4</c:v>
                </c:pt>
                <c:pt idx="64">
                  <c:v>1.2</c:v>
                </c:pt>
                <c:pt idx="66">
                  <c:v>0.8</c:v>
                </c:pt>
                <c:pt idx="68">
                  <c:v>0.6</c:v>
                </c:pt>
                <c:pt idx="70">
                  <c:v>0.5</c:v>
                </c:pt>
                <c:pt idx="71">
                  <c:v>0.6</c:v>
                </c:pt>
                <c:pt idx="73">
                  <c:v>0.9</c:v>
                </c:pt>
                <c:pt idx="75">
                  <c:v>1.2</c:v>
                </c:pt>
                <c:pt idx="77">
                  <c:v>0.8</c:v>
                </c:pt>
                <c:pt idx="79">
                  <c:v>0.6</c:v>
                </c:pt>
                <c:pt idx="81">
                  <c:v>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E6-40AB-8356-7B38D4B079EC}"/>
            </c:ext>
          </c:extLst>
        </c:ser>
        <c:ser>
          <c:idx val="2"/>
          <c:order val="2"/>
          <c:tx>
            <c:strRef>
              <c:f>'přehled (2016)'!$G$1:$G$3</c:f>
              <c:strCache>
                <c:ptCount val="3"/>
                <c:pt idx="0">
                  <c:v>P-5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(2016)'!$G$4:$G$146</c:f>
              <c:numCache>
                <c:formatCode>General</c:formatCode>
                <c:ptCount val="143"/>
                <c:pt idx="1">
                  <c:v>3</c:v>
                </c:pt>
                <c:pt idx="2" formatCode="0.00">
                  <c:v>3.6915504511894994</c:v>
                </c:pt>
                <c:pt idx="3" formatCode="0.00">
                  <c:v>2.5933333333333333</c:v>
                </c:pt>
                <c:pt idx="4">
                  <c:v>2.3199999999999998</c:v>
                </c:pt>
                <c:pt idx="5">
                  <c:v>1.8</c:v>
                </c:pt>
                <c:pt idx="6">
                  <c:v>3.4</c:v>
                </c:pt>
                <c:pt idx="7">
                  <c:v>2.08</c:v>
                </c:pt>
                <c:pt idx="8">
                  <c:v>2.14</c:v>
                </c:pt>
                <c:pt idx="9">
                  <c:v>1.92</c:v>
                </c:pt>
                <c:pt idx="10">
                  <c:v>2.54</c:v>
                </c:pt>
                <c:pt idx="11">
                  <c:v>2.91</c:v>
                </c:pt>
                <c:pt idx="15" formatCode="0.00">
                  <c:v>3</c:v>
                </c:pt>
                <c:pt idx="16">
                  <c:v>3.11</c:v>
                </c:pt>
                <c:pt idx="17" formatCode="0.00">
                  <c:v>2.2000000000000002</c:v>
                </c:pt>
                <c:pt idx="18">
                  <c:v>2.25</c:v>
                </c:pt>
                <c:pt idx="19">
                  <c:v>2.09</c:v>
                </c:pt>
                <c:pt idx="20">
                  <c:v>2.37</c:v>
                </c:pt>
                <c:pt idx="22">
                  <c:v>4.1900000000000004</c:v>
                </c:pt>
                <c:pt idx="23">
                  <c:v>4.0999999999999996</c:v>
                </c:pt>
                <c:pt idx="25">
                  <c:v>3.75</c:v>
                </c:pt>
                <c:pt idx="26">
                  <c:v>4</c:v>
                </c:pt>
                <c:pt idx="27" formatCode="0.00">
                  <c:v>2.73</c:v>
                </c:pt>
                <c:pt idx="28">
                  <c:v>2.31</c:v>
                </c:pt>
                <c:pt idx="29" formatCode="0.00">
                  <c:v>2.14</c:v>
                </c:pt>
                <c:pt idx="30">
                  <c:v>2.14</c:v>
                </c:pt>
                <c:pt idx="31">
                  <c:v>2.2200000000000002</c:v>
                </c:pt>
                <c:pt idx="32">
                  <c:v>2.61</c:v>
                </c:pt>
                <c:pt idx="33">
                  <c:v>2.76</c:v>
                </c:pt>
                <c:pt idx="34">
                  <c:v>3.26</c:v>
                </c:pt>
                <c:pt idx="35">
                  <c:v>3.53</c:v>
                </c:pt>
                <c:pt idx="37">
                  <c:v>2.73</c:v>
                </c:pt>
                <c:pt idx="38">
                  <c:v>3.16</c:v>
                </c:pt>
                <c:pt idx="39">
                  <c:v>3.53</c:v>
                </c:pt>
                <c:pt idx="40">
                  <c:v>2.73</c:v>
                </c:pt>
                <c:pt idx="41">
                  <c:v>2.4</c:v>
                </c:pt>
                <c:pt idx="42">
                  <c:v>2.2200000000000002</c:v>
                </c:pt>
                <c:pt idx="43">
                  <c:v>1.68</c:v>
                </c:pt>
                <c:pt idx="44">
                  <c:v>1.88</c:v>
                </c:pt>
                <c:pt idx="45">
                  <c:v>2.31</c:v>
                </c:pt>
                <c:pt idx="46">
                  <c:v>2.4</c:v>
                </c:pt>
                <c:pt idx="47">
                  <c:v>2.73</c:v>
                </c:pt>
                <c:pt idx="49">
                  <c:v>2.5</c:v>
                </c:pt>
                <c:pt idx="50">
                  <c:v>2.25</c:v>
                </c:pt>
                <c:pt idx="51">
                  <c:v>2.5</c:v>
                </c:pt>
                <c:pt idx="52">
                  <c:v>2</c:v>
                </c:pt>
                <c:pt idx="53">
                  <c:v>2.25</c:v>
                </c:pt>
                <c:pt idx="54">
                  <c:v>2.15</c:v>
                </c:pt>
                <c:pt idx="55">
                  <c:v>2</c:v>
                </c:pt>
                <c:pt idx="56">
                  <c:v>2.11</c:v>
                </c:pt>
                <c:pt idx="57">
                  <c:v>2.15</c:v>
                </c:pt>
                <c:pt idx="58">
                  <c:v>2.25</c:v>
                </c:pt>
                <c:pt idx="59">
                  <c:v>2.2000000000000002</c:v>
                </c:pt>
                <c:pt idx="60">
                  <c:v>3.8</c:v>
                </c:pt>
                <c:pt idx="62">
                  <c:v>4</c:v>
                </c:pt>
                <c:pt idx="64">
                  <c:v>6.2</c:v>
                </c:pt>
                <c:pt idx="66">
                  <c:v>4.9000000000000004</c:v>
                </c:pt>
                <c:pt idx="68">
                  <c:v>4.3</c:v>
                </c:pt>
                <c:pt idx="70">
                  <c:v>4.5</c:v>
                </c:pt>
                <c:pt idx="71">
                  <c:v>1.5</c:v>
                </c:pt>
                <c:pt idx="72">
                  <c:v>1.9</c:v>
                </c:pt>
                <c:pt idx="73">
                  <c:v>1.8</c:v>
                </c:pt>
                <c:pt idx="74">
                  <c:v>2</c:v>
                </c:pt>
                <c:pt idx="75">
                  <c:v>1.9</c:v>
                </c:pt>
                <c:pt idx="76">
                  <c:v>1.6</c:v>
                </c:pt>
                <c:pt idx="77">
                  <c:v>2.4</c:v>
                </c:pt>
                <c:pt idx="78">
                  <c:v>2.2999999999999998</c:v>
                </c:pt>
                <c:pt idx="79">
                  <c:v>1.6</c:v>
                </c:pt>
                <c:pt idx="80">
                  <c:v>1.5</c:v>
                </c:pt>
                <c:pt idx="81">
                  <c:v>1.4</c:v>
                </c:pt>
                <c:pt idx="82">
                  <c:v>0.8</c:v>
                </c:pt>
                <c:pt idx="83">
                  <c:v>1.9</c:v>
                </c:pt>
                <c:pt idx="86">
                  <c:v>2.2000000000000002</c:v>
                </c:pt>
                <c:pt idx="88">
                  <c:v>1.9</c:v>
                </c:pt>
                <c:pt idx="91">
                  <c:v>1.4</c:v>
                </c:pt>
                <c:pt idx="94">
                  <c:v>2</c:v>
                </c:pt>
                <c:pt idx="95">
                  <c:v>2.1</c:v>
                </c:pt>
                <c:pt idx="97">
                  <c:v>2.2999999999999998</c:v>
                </c:pt>
                <c:pt idx="100">
                  <c:v>1.9</c:v>
                </c:pt>
                <c:pt idx="103">
                  <c:v>2.5</c:v>
                </c:pt>
                <c:pt idx="106">
                  <c:v>2.7</c:v>
                </c:pt>
                <c:pt idx="107">
                  <c:v>1.9</c:v>
                </c:pt>
                <c:pt idx="109">
                  <c:v>1.9</c:v>
                </c:pt>
                <c:pt idx="112">
                  <c:v>1.7</c:v>
                </c:pt>
                <c:pt idx="115">
                  <c:v>1.7</c:v>
                </c:pt>
                <c:pt idx="118">
                  <c:v>1.8</c:v>
                </c:pt>
                <c:pt idx="119">
                  <c:v>1.6</c:v>
                </c:pt>
                <c:pt idx="121">
                  <c:v>1.45</c:v>
                </c:pt>
                <c:pt idx="124">
                  <c:v>1.5</c:v>
                </c:pt>
                <c:pt idx="127">
                  <c:v>1.3</c:v>
                </c:pt>
                <c:pt idx="130">
                  <c:v>1.1000000000000001</c:v>
                </c:pt>
                <c:pt idx="133">
                  <c:v>1.6</c:v>
                </c:pt>
                <c:pt idx="135">
                  <c:v>1.6</c:v>
                </c:pt>
                <c:pt idx="137">
                  <c:v>1.5</c:v>
                </c:pt>
                <c:pt idx="139">
                  <c:v>1.1000000000000001</c:v>
                </c:pt>
                <c:pt idx="142">
                  <c:v>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6E6-40AB-8356-7B38D4B079EC}"/>
            </c:ext>
          </c:extLst>
        </c:ser>
        <c:ser>
          <c:idx val="3"/>
          <c:order val="3"/>
          <c:tx>
            <c:strRef>
              <c:f>'přehled (2016)'!$H$1:$H$3</c:f>
              <c:strCache>
                <c:ptCount val="3"/>
                <c:pt idx="0">
                  <c:v>P-6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(2016)'!$H$4:$H$146</c:f>
              <c:numCache>
                <c:formatCode>General</c:formatCode>
                <c:ptCount val="143"/>
                <c:pt idx="1">
                  <c:v>3</c:v>
                </c:pt>
                <c:pt idx="2" formatCode="0.00">
                  <c:v>3.3507073715562177</c:v>
                </c:pt>
                <c:pt idx="3" formatCode="0.00">
                  <c:v>2.3199999999999998</c:v>
                </c:pt>
                <c:pt idx="4">
                  <c:v>2.37</c:v>
                </c:pt>
                <c:pt idx="5">
                  <c:v>1.32</c:v>
                </c:pt>
                <c:pt idx="6">
                  <c:v>3.1</c:v>
                </c:pt>
                <c:pt idx="7">
                  <c:v>1.95</c:v>
                </c:pt>
                <c:pt idx="8">
                  <c:v>2.0699999999999998</c:v>
                </c:pt>
                <c:pt idx="9">
                  <c:v>2.31</c:v>
                </c:pt>
                <c:pt idx="10">
                  <c:v>2.0499999999999998</c:v>
                </c:pt>
                <c:pt idx="11">
                  <c:v>3</c:v>
                </c:pt>
                <c:pt idx="16">
                  <c:v>3.41</c:v>
                </c:pt>
                <c:pt idx="17">
                  <c:v>1.98</c:v>
                </c:pt>
                <c:pt idx="18">
                  <c:v>2.37</c:v>
                </c:pt>
                <c:pt idx="19">
                  <c:v>2.31</c:v>
                </c:pt>
                <c:pt idx="20">
                  <c:v>2.31</c:v>
                </c:pt>
                <c:pt idx="21">
                  <c:v>0.59</c:v>
                </c:pt>
                <c:pt idx="22">
                  <c:v>4.4000000000000004</c:v>
                </c:pt>
                <c:pt idx="23">
                  <c:v>3.83</c:v>
                </c:pt>
                <c:pt idx="25">
                  <c:v>3.75</c:v>
                </c:pt>
                <c:pt idx="26">
                  <c:v>3.75</c:v>
                </c:pt>
                <c:pt idx="27" formatCode="0.00">
                  <c:v>2.73</c:v>
                </c:pt>
                <c:pt idx="28">
                  <c:v>2.2200000000000002</c:v>
                </c:pt>
                <c:pt idx="29">
                  <c:v>2.31</c:v>
                </c:pt>
                <c:pt idx="30">
                  <c:v>2</c:v>
                </c:pt>
                <c:pt idx="31">
                  <c:v>1.67</c:v>
                </c:pt>
                <c:pt idx="32">
                  <c:v>2.31</c:v>
                </c:pt>
                <c:pt idx="33">
                  <c:v>2.5099999999999998</c:v>
                </c:pt>
                <c:pt idx="34">
                  <c:v>2.89</c:v>
                </c:pt>
                <c:pt idx="35">
                  <c:v>3.33</c:v>
                </c:pt>
                <c:pt idx="37">
                  <c:v>2.5</c:v>
                </c:pt>
                <c:pt idx="38">
                  <c:v>3.33</c:v>
                </c:pt>
                <c:pt idx="39">
                  <c:v>3.16</c:v>
                </c:pt>
                <c:pt idx="40">
                  <c:v>2.5</c:v>
                </c:pt>
                <c:pt idx="41">
                  <c:v>2.31</c:v>
                </c:pt>
                <c:pt idx="42">
                  <c:v>2.2200000000000002</c:v>
                </c:pt>
                <c:pt idx="43">
                  <c:v>1.65</c:v>
                </c:pt>
                <c:pt idx="44">
                  <c:v>1.46</c:v>
                </c:pt>
                <c:pt idx="45">
                  <c:v>2.31</c:v>
                </c:pt>
                <c:pt idx="46">
                  <c:v>2.14</c:v>
                </c:pt>
                <c:pt idx="47">
                  <c:v>2.31</c:v>
                </c:pt>
                <c:pt idx="49">
                  <c:v>2.2000000000000002</c:v>
                </c:pt>
                <c:pt idx="50">
                  <c:v>2</c:v>
                </c:pt>
                <c:pt idx="51">
                  <c:v>2.6</c:v>
                </c:pt>
                <c:pt idx="52">
                  <c:v>2.25</c:v>
                </c:pt>
                <c:pt idx="53">
                  <c:v>2.2000000000000002</c:v>
                </c:pt>
                <c:pt idx="54">
                  <c:v>2.1</c:v>
                </c:pt>
                <c:pt idx="55">
                  <c:v>1.9</c:v>
                </c:pt>
                <c:pt idx="56">
                  <c:v>2.0499999999999998</c:v>
                </c:pt>
                <c:pt idx="57">
                  <c:v>2.1</c:v>
                </c:pt>
                <c:pt idx="58">
                  <c:v>2.15</c:v>
                </c:pt>
                <c:pt idx="59">
                  <c:v>2.1</c:v>
                </c:pt>
                <c:pt idx="60">
                  <c:v>4.0999999999999996</c:v>
                </c:pt>
                <c:pt idx="62">
                  <c:v>4.7</c:v>
                </c:pt>
                <c:pt idx="64">
                  <c:v>8</c:v>
                </c:pt>
                <c:pt idx="66">
                  <c:v>6.3</c:v>
                </c:pt>
                <c:pt idx="68">
                  <c:v>5.2</c:v>
                </c:pt>
                <c:pt idx="70">
                  <c:v>4.9000000000000004</c:v>
                </c:pt>
                <c:pt idx="71">
                  <c:v>1.4</c:v>
                </c:pt>
                <c:pt idx="72">
                  <c:v>1.6</c:v>
                </c:pt>
                <c:pt idx="73">
                  <c:v>1.5</c:v>
                </c:pt>
                <c:pt idx="74">
                  <c:v>1.9</c:v>
                </c:pt>
                <c:pt idx="75">
                  <c:v>1.5</c:v>
                </c:pt>
                <c:pt idx="76">
                  <c:v>1.3</c:v>
                </c:pt>
                <c:pt idx="77">
                  <c:v>2.2000000000000002</c:v>
                </c:pt>
                <c:pt idx="78">
                  <c:v>2.2999999999999998</c:v>
                </c:pt>
                <c:pt idx="79">
                  <c:v>0.9</c:v>
                </c:pt>
                <c:pt idx="80">
                  <c:v>1</c:v>
                </c:pt>
                <c:pt idx="81">
                  <c:v>0.9</c:v>
                </c:pt>
                <c:pt idx="82">
                  <c:v>0.8</c:v>
                </c:pt>
                <c:pt idx="83">
                  <c:v>1.8</c:v>
                </c:pt>
                <c:pt idx="86">
                  <c:v>2.2999999999999998</c:v>
                </c:pt>
                <c:pt idx="88">
                  <c:v>1.6</c:v>
                </c:pt>
                <c:pt idx="91">
                  <c:v>1.3</c:v>
                </c:pt>
                <c:pt idx="94">
                  <c:v>2</c:v>
                </c:pt>
                <c:pt idx="95">
                  <c:v>2.5</c:v>
                </c:pt>
                <c:pt idx="97">
                  <c:v>3.8</c:v>
                </c:pt>
                <c:pt idx="100">
                  <c:v>1.3</c:v>
                </c:pt>
                <c:pt idx="103">
                  <c:v>4.5</c:v>
                </c:pt>
                <c:pt idx="106">
                  <c:v>4.8</c:v>
                </c:pt>
                <c:pt idx="107">
                  <c:v>2.2000000000000002</c:v>
                </c:pt>
                <c:pt idx="109">
                  <c:v>2.4</c:v>
                </c:pt>
                <c:pt idx="112">
                  <c:v>1.2</c:v>
                </c:pt>
                <c:pt idx="115">
                  <c:v>2.2000000000000002</c:v>
                </c:pt>
                <c:pt idx="118">
                  <c:v>2.2999999999999998</c:v>
                </c:pt>
                <c:pt idx="119">
                  <c:v>2.1</c:v>
                </c:pt>
                <c:pt idx="121">
                  <c:v>2.1</c:v>
                </c:pt>
                <c:pt idx="124">
                  <c:v>1.9</c:v>
                </c:pt>
                <c:pt idx="127">
                  <c:v>1.7</c:v>
                </c:pt>
                <c:pt idx="130">
                  <c:v>1.6</c:v>
                </c:pt>
                <c:pt idx="133">
                  <c:v>2.5</c:v>
                </c:pt>
                <c:pt idx="135">
                  <c:v>3.3</c:v>
                </c:pt>
                <c:pt idx="137">
                  <c:v>2.2000000000000002</c:v>
                </c:pt>
                <c:pt idx="139">
                  <c:v>1.3</c:v>
                </c:pt>
                <c:pt idx="142">
                  <c:v>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6E6-40AB-8356-7B38D4B079EC}"/>
            </c:ext>
          </c:extLst>
        </c:ser>
        <c:ser>
          <c:idx val="4"/>
          <c:order val="4"/>
          <c:tx>
            <c:strRef>
              <c:f>'přehled (2016)'!$J$1:$J$3</c:f>
              <c:strCache>
                <c:ptCount val="3"/>
                <c:pt idx="0">
                  <c:v>P-8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(2016)'!$J$4:$J$146</c:f>
              <c:numCache>
                <c:formatCode>General</c:formatCode>
                <c:ptCount val="143"/>
                <c:pt idx="1">
                  <c:v>0.92</c:v>
                </c:pt>
                <c:pt idx="2" formatCode="0.00">
                  <c:v>1.1753950633407337</c:v>
                </c:pt>
                <c:pt idx="3" formatCode="0.00">
                  <c:v>0.69666666666666666</c:v>
                </c:pt>
                <c:pt idx="4">
                  <c:v>0.69</c:v>
                </c:pt>
                <c:pt idx="5">
                  <c:v>0.27</c:v>
                </c:pt>
                <c:pt idx="6">
                  <c:v>0.84</c:v>
                </c:pt>
                <c:pt idx="7">
                  <c:v>0.5</c:v>
                </c:pt>
                <c:pt idx="8">
                  <c:v>0.47</c:v>
                </c:pt>
                <c:pt idx="9">
                  <c:v>0.72</c:v>
                </c:pt>
                <c:pt idx="10">
                  <c:v>2</c:v>
                </c:pt>
                <c:pt idx="11">
                  <c:v>0.81</c:v>
                </c:pt>
                <c:pt idx="15" formatCode="0.00">
                  <c:v>0.79</c:v>
                </c:pt>
                <c:pt idx="16">
                  <c:v>0.43</c:v>
                </c:pt>
                <c:pt idx="17">
                  <c:v>0.44</c:v>
                </c:pt>
                <c:pt idx="18">
                  <c:v>0.41</c:v>
                </c:pt>
                <c:pt idx="19">
                  <c:v>0.39</c:v>
                </c:pt>
                <c:pt idx="20">
                  <c:v>0.46</c:v>
                </c:pt>
                <c:pt idx="22">
                  <c:v>1.57</c:v>
                </c:pt>
                <c:pt idx="23">
                  <c:v>1.1499999999999999</c:v>
                </c:pt>
                <c:pt idx="25">
                  <c:v>0.59</c:v>
                </c:pt>
                <c:pt idx="26">
                  <c:v>1.36</c:v>
                </c:pt>
                <c:pt idx="27" formatCode="0.00">
                  <c:v>0.63</c:v>
                </c:pt>
                <c:pt idx="28">
                  <c:v>0.46</c:v>
                </c:pt>
                <c:pt idx="29">
                  <c:v>0.37</c:v>
                </c:pt>
                <c:pt idx="30">
                  <c:v>0.34</c:v>
                </c:pt>
                <c:pt idx="31">
                  <c:v>0.32</c:v>
                </c:pt>
                <c:pt idx="32">
                  <c:v>0.43</c:v>
                </c:pt>
                <c:pt idx="33">
                  <c:v>0.53</c:v>
                </c:pt>
                <c:pt idx="34">
                  <c:v>0.62</c:v>
                </c:pt>
                <c:pt idx="35">
                  <c:v>1</c:v>
                </c:pt>
                <c:pt idx="37">
                  <c:v>0.46</c:v>
                </c:pt>
                <c:pt idx="38">
                  <c:v>0.94</c:v>
                </c:pt>
                <c:pt idx="39">
                  <c:v>1.25</c:v>
                </c:pt>
                <c:pt idx="40">
                  <c:v>0.57999999999999996</c:v>
                </c:pt>
                <c:pt idx="41">
                  <c:v>0.48</c:v>
                </c:pt>
                <c:pt idx="42">
                  <c:v>0.4</c:v>
                </c:pt>
                <c:pt idx="43">
                  <c:v>0.28000000000000003</c:v>
                </c:pt>
                <c:pt idx="44">
                  <c:v>0.31</c:v>
                </c:pt>
                <c:pt idx="45">
                  <c:v>0.41</c:v>
                </c:pt>
                <c:pt idx="46">
                  <c:v>0.48</c:v>
                </c:pt>
                <c:pt idx="47">
                  <c:v>0.6</c:v>
                </c:pt>
                <c:pt idx="49">
                  <c:v>0.55000000000000004</c:v>
                </c:pt>
                <c:pt idx="50">
                  <c:v>0.95</c:v>
                </c:pt>
                <c:pt idx="51">
                  <c:v>0.85</c:v>
                </c:pt>
                <c:pt idx="52">
                  <c:v>0.45</c:v>
                </c:pt>
                <c:pt idx="53">
                  <c:v>0.47</c:v>
                </c:pt>
                <c:pt idx="54">
                  <c:v>0.45</c:v>
                </c:pt>
                <c:pt idx="55">
                  <c:v>0.45</c:v>
                </c:pt>
                <c:pt idx="56">
                  <c:v>0.43</c:v>
                </c:pt>
                <c:pt idx="57">
                  <c:v>0.5</c:v>
                </c:pt>
                <c:pt idx="58">
                  <c:v>0.66</c:v>
                </c:pt>
                <c:pt idx="59">
                  <c:v>0.55000000000000004</c:v>
                </c:pt>
                <c:pt idx="60">
                  <c:v>1.8</c:v>
                </c:pt>
                <c:pt idx="62">
                  <c:v>3.6</c:v>
                </c:pt>
                <c:pt idx="64">
                  <c:v>5.3</c:v>
                </c:pt>
                <c:pt idx="66">
                  <c:v>3.2</c:v>
                </c:pt>
                <c:pt idx="68">
                  <c:v>2.1</c:v>
                </c:pt>
                <c:pt idx="70">
                  <c:v>4.5</c:v>
                </c:pt>
                <c:pt idx="71">
                  <c:v>1.9</c:v>
                </c:pt>
                <c:pt idx="72">
                  <c:v>2.1</c:v>
                </c:pt>
                <c:pt idx="73">
                  <c:v>2</c:v>
                </c:pt>
                <c:pt idx="74">
                  <c:v>2.5</c:v>
                </c:pt>
                <c:pt idx="75">
                  <c:v>2.5</c:v>
                </c:pt>
                <c:pt idx="76">
                  <c:v>1.9</c:v>
                </c:pt>
                <c:pt idx="77">
                  <c:v>2.9</c:v>
                </c:pt>
                <c:pt idx="78">
                  <c:v>3</c:v>
                </c:pt>
                <c:pt idx="79">
                  <c:v>1.4</c:v>
                </c:pt>
                <c:pt idx="80">
                  <c:v>1.6</c:v>
                </c:pt>
                <c:pt idx="81">
                  <c:v>1.6</c:v>
                </c:pt>
                <c:pt idx="82">
                  <c:v>1.5</c:v>
                </c:pt>
                <c:pt idx="83">
                  <c:v>0.9</c:v>
                </c:pt>
                <c:pt idx="86">
                  <c:v>2.7</c:v>
                </c:pt>
                <c:pt idx="88">
                  <c:v>1.3</c:v>
                </c:pt>
                <c:pt idx="91">
                  <c:v>1.7</c:v>
                </c:pt>
                <c:pt idx="94">
                  <c:v>2</c:v>
                </c:pt>
                <c:pt idx="95">
                  <c:v>2.2000000000000002</c:v>
                </c:pt>
                <c:pt idx="97">
                  <c:v>2.4</c:v>
                </c:pt>
                <c:pt idx="100">
                  <c:v>1.5</c:v>
                </c:pt>
                <c:pt idx="103">
                  <c:v>1.2</c:v>
                </c:pt>
                <c:pt idx="106">
                  <c:v>2</c:v>
                </c:pt>
                <c:pt idx="107">
                  <c:v>1.9</c:v>
                </c:pt>
                <c:pt idx="109">
                  <c:v>1.9</c:v>
                </c:pt>
                <c:pt idx="112">
                  <c:v>1.7</c:v>
                </c:pt>
                <c:pt idx="115">
                  <c:v>1.6</c:v>
                </c:pt>
                <c:pt idx="118">
                  <c:v>1.9</c:v>
                </c:pt>
                <c:pt idx="119">
                  <c:v>1.5</c:v>
                </c:pt>
                <c:pt idx="121">
                  <c:v>1.4</c:v>
                </c:pt>
                <c:pt idx="124">
                  <c:v>1.4</c:v>
                </c:pt>
                <c:pt idx="127">
                  <c:v>1.3</c:v>
                </c:pt>
                <c:pt idx="130">
                  <c:v>1.1000000000000001</c:v>
                </c:pt>
                <c:pt idx="133">
                  <c:v>1.8</c:v>
                </c:pt>
                <c:pt idx="135">
                  <c:v>1.5</c:v>
                </c:pt>
                <c:pt idx="137">
                  <c:v>1.4</c:v>
                </c:pt>
                <c:pt idx="139">
                  <c:v>1</c:v>
                </c:pt>
                <c:pt idx="142">
                  <c:v>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6E6-40AB-8356-7B38D4B07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181544"/>
        <c:axId val="228181936"/>
      </c:lineChart>
      <c:dateAx>
        <c:axId val="228181544"/>
        <c:scaling>
          <c:orientation val="minMax"/>
          <c:max val="42735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28181936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22818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l/s</a:t>
                </a:r>
              </a:p>
            </c:rich>
          </c:tx>
          <c:layout>
            <c:manualLayout>
              <c:xMode val="edge"/>
              <c:yMode val="edge"/>
              <c:x val="2.1875000000000096E-2"/>
              <c:y val="0.48903878583473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28181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1180555555555497E-2"/>
          <c:y val="0.91118605958403598"/>
          <c:w val="0.86909722222222263"/>
          <c:h val="5.63535207340229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KOSTELECKÉ HORKY - MONITORING VODNÍCH A NA VODU VÁZANÝCH EKOSYSTÉMŮ V ROCE 2016 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Graf vývoje hladina podzemní vody v monitorovacích vrtech řady "M" v letech 2005 - 2016</a:t>
            </a:r>
          </a:p>
        </c:rich>
      </c:tx>
      <c:layout>
        <c:manualLayout>
          <c:xMode val="edge"/>
          <c:yMode val="edge"/>
          <c:x val="0.16180555555555537"/>
          <c:y val="8.7689713322091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08333333333365E-2"/>
          <c:y val="0.25519955030916225"/>
          <c:w val="0.84791666666666654"/>
          <c:h val="0.56098931984260758"/>
        </c:manualLayout>
      </c:layout>
      <c:lineChart>
        <c:grouping val="standard"/>
        <c:varyColors val="0"/>
        <c:ser>
          <c:idx val="0"/>
          <c:order val="0"/>
          <c:tx>
            <c:strRef>
              <c:f>'přehled (2016)'!$V$1:$V$3</c:f>
              <c:strCache>
                <c:ptCount val="3"/>
                <c:pt idx="0">
                  <c:v>M-1</c:v>
                </c:pt>
              </c:strCache>
            </c:strRef>
          </c:tx>
          <c:spPr>
            <a:ln w="28575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(2016)'!$V$4:$V$146</c:f>
              <c:numCache>
                <c:formatCode>0.00</c:formatCode>
                <c:ptCount val="143"/>
                <c:pt idx="2">
                  <c:v>312.04000000000002</c:v>
                </c:pt>
                <c:pt idx="3">
                  <c:v>312.11</c:v>
                </c:pt>
                <c:pt idx="4">
                  <c:v>312.08</c:v>
                </c:pt>
                <c:pt idx="5">
                  <c:v>311.94</c:v>
                </c:pt>
                <c:pt idx="6">
                  <c:v>312.01</c:v>
                </c:pt>
                <c:pt idx="7">
                  <c:v>311.95999999999998</c:v>
                </c:pt>
                <c:pt idx="8">
                  <c:v>311.91000000000003</c:v>
                </c:pt>
                <c:pt idx="9">
                  <c:v>311.81</c:v>
                </c:pt>
                <c:pt idx="10">
                  <c:v>311.79000000000002</c:v>
                </c:pt>
                <c:pt idx="11">
                  <c:v>311.77</c:v>
                </c:pt>
                <c:pt idx="12">
                  <c:v>311.97000000000003</c:v>
                </c:pt>
                <c:pt idx="13">
                  <c:v>311.91000000000003</c:v>
                </c:pt>
                <c:pt idx="14">
                  <c:v>311.47000000000003</c:v>
                </c:pt>
                <c:pt idx="15">
                  <c:v>312.24</c:v>
                </c:pt>
                <c:pt idx="16">
                  <c:v>312.42</c:v>
                </c:pt>
                <c:pt idx="17">
                  <c:v>312.52</c:v>
                </c:pt>
                <c:pt idx="18">
                  <c:v>312.56</c:v>
                </c:pt>
                <c:pt idx="19">
                  <c:v>311.70999999999998</c:v>
                </c:pt>
                <c:pt idx="20">
                  <c:v>312.72000000000003</c:v>
                </c:pt>
                <c:pt idx="21">
                  <c:v>312.67</c:v>
                </c:pt>
                <c:pt idx="22">
                  <c:v>312.58999999999997</c:v>
                </c:pt>
                <c:pt idx="23">
                  <c:v>312.55</c:v>
                </c:pt>
                <c:pt idx="25">
                  <c:v>312.52</c:v>
                </c:pt>
                <c:pt idx="26">
                  <c:v>311.73</c:v>
                </c:pt>
                <c:pt idx="28">
                  <c:v>312.52</c:v>
                </c:pt>
                <c:pt idx="30">
                  <c:v>312.42</c:v>
                </c:pt>
                <c:pt idx="32">
                  <c:v>312.26</c:v>
                </c:pt>
                <c:pt idx="34" formatCode="General">
                  <c:v>312.11</c:v>
                </c:pt>
                <c:pt idx="38" formatCode="General">
                  <c:v>311.97000000000003</c:v>
                </c:pt>
                <c:pt idx="40" formatCode="General">
                  <c:v>312.05</c:v>
                </c:pt>
                <c:pt idx="42" formatCode="General">
                  <c:v>312.02999999999997</c:v>
                </c:pt>
                <c:pt idx="44" formatCode="General">
                  <c:v>311.94</c:v>
                </c:pt>
                <c:pt idx="46" formatCode="General">
                  <c:v>311.86</c:v>
                </c:pt>
                <c:pt idx="50" formatCode="General">
                  <c:v>311.97000000000003</c:v>
                </c:pt>
                <c:pt idx="52" formatCode="General">
                  <c:v>311.97000000000003</c:v>
                </c:pt>
                <c:pt idx="54" formatCode="General">
                  <c:v>311.92</c:v>
                </c:pt>
                <c:pt idx="56" formatCode="General">
                  <c:v>311.87</c:v>
                </c:pt>
                <c:pt idx="58" formatCode="General">
                  <c:v>311.77</c:v>
                </c:pt>
                <c:pt idx="61" formatCode="General">
                  <c:v>312.31</c:v>
                </c:pt>
                <c:pt idx="63" formatCode="General">
                  <c:v>312.36</c:v>
                </c:pt>
                <c:pt idx="65" formatCode="General">
                  <c:v>313.02</c:v>
                </c:pt>
                <c:pt idx="67" formatCode="General">
                  <c:v>312.87</c:v>
                </c:pt>
                <c:pt idx="69" formatCode="General">
                  <c:v>312.92</c:v>
                </c:pt>
                <c:pt idx="71" formatCode="General">
                  <c:v>312.47000000000003</c:v>
                </c:pt>
                <c:pt idx="73" formatCode="General">
                  <c:v>312.49</c:v>
                </c:pt>
                <c:pt idx="75" formatCode="General">
                  <c:v>312.55</c:v>
                </c:pt>
                <c:pt idx="77" formatCode="General">
                  <c:v>312.61</c:v>
                </c:pt>
                <c:pt idx="79" formatCode="General">
                  <c:v>312.55</c:v>
                </c:pt>
                <c:pt idx="81" formatCode="General">
                  <c:v>312.52</c:v>
                </c:pt>
                <c:pt idx="83" formatCode="General">
                  <c:v>312.33</c:v>
                </c:pt>
                <c:pt idx="85" formatCode="General">
                  <c:v>312.29000000000002</c:v>
                </c:pt>
                <c:pt idx="87" formatCode="General">
                  <c:v>312.38</c:v>
                </c:pt>
                <c:pt idx="89" formatCode="General">
                  <c:v>312.26</c:v>
                </c:pt>
                <c:pt idx="91" formatCode="General">
                  <c:v>312</c:v>
                </c:pt>
                <c:pt idx="93">
                  <c:v>311.87</c:v>
                </c:pt>
                <c:pt idx="95">
                  <c:v>312.04000000000002</c:v>
                </c:pt>
                <c:pt idx="97">
                  <c:v>312.35000000000002</c:v>
                </c:pt>
                <c:pt idx="99">
                  <c:v>312.29000000000002</c:v>
                </c:pt>
                <c:pt idx="101">
                  <c:v>312.20999999999998</c:v>
                </c:pt>
                <c:pt idx="103">
                  <c:v>311.64999999999998</c:v>
                </c:pt>
                <c:pt idx="105">
                  <c:v>311.58</c:v>
                </c:pt>
                <c:pt idx="107" formatCode="General">
                  <c:v>311.58999999999997</c:v>
                </c:pt>
                <c:pt idx="109" formatCode="General">
                  <c:v>311.82</c:v>
                </c:pt>
                <c:pt idx="111" formatCode="General">
                  <c:v>311.97000000000003</c:v>
                </c:pt>
                <c:pt idx="113" formatCode="General">
                  <c:v>311.77999999999997</c:v>
                </c:pt>
                <c:pt idx="115" formatCode="General">
                  <c:v>311.64</c:v>
                </c:pt>
                <c:pt idx="117" formatCode="General">
                  <c:v>311.58</c:v>
                </c:pt>
                <c:pt idx="119" formatCode="General">
                  <c:v>311.69</c:v>
                </c:pt>
                <c:pt idx="121" formatCode="General">
                  <c:v>311.8</c:v>
                </c:pt>
                <c:pt idx="123" formatCode="General">
                  <c:v>311.77999999999997</c:v>
                </c:pt>
                <c:pt idx="125" formatCode="General">
                  <c:v>311.74</c:v>
                </c:pt>
                <c:pt idx="127" formatCode="General">
                  <c:v>311.7</c:v>
                </c:pt>
                <c:pt idx="129" formatCode="General">
                  <c:v>311.62</c:v>
                </c:pt>
                <c:pt idx="133" formatCode="General">
                  <c:v>311.95</c:v>
                </c:pt>
                <c:pt idx="135" formatCode="General">
                  <c:v>311.87</c:v>
                </c:pt>
                <c:pt idx="137" formatCode="General">
                  <c:v>311.83999999999997</c:v>
                </c:pt>
                <c:pt idx="139" formatCode="General">
                  <c:v>311.72000000000003</c:v>
                </c:pt>
                <c:pt idx="141" formatCode="General">
                  <c:v>311.81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91-4FC6-AFDE-78B82FBD54B9}"/>
            </c:ext>
          </c:extLst>
        </c:ser>
        <c:ser>
          <c:idx val="1"/>
          <c:order val="1"/>
          <c:tx>
            <c:strRef>
              <c:f>'přehled (2016)'!$W$1:$W$3</c:f>
              <c:strCache>
                <c:ptCount val="3"/>
                <c:pt idx="0">
                  <c:v>M-1A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(2016)'!$W$4:$W$146</c:f>
              <c:numCache>
                <c:formatCode>0.00</c:formatCode>
                <c:ptCount val="143"/>
                <c:pt idx="2">
                  <c:v>312.36</c:v>
                </c:pt>
                <c:pt idx="3">
                  <c:v>312.52999999999997</c:v>
                </c:pt>
                <c:pt idx="4">
                  <c:v>312.55</c:v>
                </c:pt>
                <c:pt idx="5">
                  <c:v>312.39999999999998</c:v>
                </c:pt>
                <c:pt idx="6">
                  <c:v>312.51</c:v>
                </c:pt>
                <c:pt idx="7">
                  <c:v>312.48</c:v>
                </c:pt>
                <c:pt idx="8">
                  <c:v>312.44</c:v>
                </c:pt>
                <c:pt idx="9">
                  <c:v>312.33</c:v>
                </c:pt>
                <c:pt idx="10">
                  <c:v>312.29000000000002</c:v>
                </c:pt>
                <c:pt idx="11">
                  <c:v>312.26</c:v>
                </c:pt>
                <c:pt idx="12">
                  <c:v>312.49</c:v>
                </c:pt>
                <c:pt idx="13">
                  <c:v>312.41000000000003</c:v>
                </c:pt>
                <c:pt idx="14">
                  <c:v>312.01</c:v>
                </c:pt>
                <c:pt idx="15">
                  <c:v>312.89999999999998</c:v>
                </c:pt>
                <c:pt idx="16">
                  <c:v>313.07</c:v>
                </c:pt>
                <c:pt idx="17">
                  <c:v>313.14999999999998</c:v>
                </c:pt>
                <c:pt idx="18">
                  <c:v>313.12</c:v>
                </c:pt>
                <c:pt idx="19">
                  <c:v>312.29000000000002</c:v>
                </c:pt>
                <c:pt idx="20">
                  <c:v>313.24</c:v>
                </c:pt>
                <c:pt idx="21">
                  <c:v>313.12</c:v>
                </c:pt>
                <c:pt idx="22">
                  <c:v>313.06</c:v>
                </c:pt>
                <c:pt idx="23">
                  <c:v>313.02</c:v>
                </c:pt>
                <c:pt idx="25">
                  <c:v>313.08</c:v>
                </c:pt>
                <c:pt idx="26">
                  <c:v>312.31</c:v>
                </c:pt>
                <c:pt idx="28">
                  <c:v>313.04000000000002</c:v>
                </c:pt>
                <c:pt idx="30">
                  <c:v>312.93</c:v>
                </c:pt>
                <c:pt idx="32">
                  <c:v>312.72000000000003</c:v>
                </c:pt>
                <c:pt idx="34" formatCode="General">
                  <c:v>312.48</c:v>
                </c:pt>
                <c:pt idx="38" formatCode="General">
                  <c:v>312.44</c:v>
                </c:pt>
                <c:pt idx="40" formatCode="General">
                  <c:v>312.56</c:v>
                </c:pt>
                <c:pt idx="42" formatCode="General">
                  <c:v>312.51</c:v>
                </c:pt>
                <c:pt idx="44" formatCode="General">
                  <c:v>312.38</c:v>
                </c:pt>
                <c:pt idx="46" formatCode="General">
                  <c:v>312.26</c:v>
                </c:pt>
                <c:pt idx="50" formatCode="General">
                  <c:v>312.48</c:v>
                </c:pt>
                <c:pt idx="52" formatCode="General">
                  <c:v>312.5</c:v>
                </c:pt>
                <c:pt idx="54" formatCode="General">
                  <c:v>312.39999999999998</c:v>
                </c:pt>
                <c:pt idx="56" formatCode="General">
                  <c:v>312.3</c:v>
                </c:pt>
                <c:pt idx="58" formatCode="General">
                  <c:v>312.2</c:v>
                </c:pt>
                <c:pt idx="61" formatCode="General">
                  <c:v>313.05</c:v>
                </c:pt>
                <c:pt idx="63" formatCode="General">
                  <c:v>312.88</c:v>
                </c:pt>
                <c:pt idx="65" formatCode="General">
                  <c:v>313.57</c:v>
                </c:pt>
                <c:pt idx="67" formatCode="General">
                  <c:v>313.35000000000002</c:v>
                </c:pt>
                <c:pt idx="69" formatCode="General">
                  <c:v>313.52999999999997</c:v>
                </c:pt>
                <c:pt idx="71" formatCode="General">
                  <c:v>313</c:v>
                </c:pt>
                <c:pt idx="73" formatCode="General">
                  <c:v>313.02</c:v>
                </c:pt>
                <c:pt idx="75" formatCode="General">
                  <c:v>313.08999999999997</c:v>
                </c:pt>
                <c:pt idx="77" formatCode="General">
                  <c:v>313.16000000000003</c:v>
                </c:pt>
                <c:pt idx="79" formatCode="General">
                  <c:v>313.08999999999997</c:v>
                </c:pt>
                <c:pt idx="81" formatCode="General">
                  <c:v>313.06</c:v>
                </c:pt>
                <c:pt idx="83" formatCode="General">
                  <c:v>312.97000000000003</c:v>
                </c:pt>
                <c:pt idx="85" formatCode="General">
                  <c:v>312.89</c:v>
                </c:pt>
                <c:pt idx="87" formatCode="General">
                  <c:v>313</c:v>
                </c:pt>
                <c:pt idx="89" formatCode="General">
                  <c:v>312.83</c:v>
                </c:pt>
                <c:pt idx="91" formatCode="General">
                  <c:v>312.57</c:v>
                </c:pt>
                <c:pt idx="93">
                  <c:v>312.25</c:v>
                </c:pt>
                <c:pt idx="95">
                  <c:v>312.93</c:v>
                </c:pt>
                <c:pt idx="97">
                  <c:v>312.95999999999998</c:v>
                </c:pt>
                <c:pt idx="99">
                  <c:v>312.89999999999998</c:v>
                </c:pt>
                <c:pt idx="101">
                  <c:v>312.72000000000003</c:v>
                </c:pt>
                <c:pt idx="103">
                  <c:v>312.14999999999998</c:v>
                </c:pt>
                <c:pt idx="105">
                  <c:v>311.99</c:v>
                </c:pt>
                <c:pt idx="107" formatCode="General">
                  <c:v>311.98</c:v>
                </c:pt>
                <c:pt idx="109" formatCode="General">
                  <c:v>312.16000000000003</c:v>
                </c:pt>
                <c:pt idx="111" formatCode="General">
                  <c:v>312.5</c:v>
                </c:pt>
                <c:pt idx="113" formatCode="General">
                  <c:v>312.42</c:v>
                </c:pt>
                <c:pt idx="115" formatCode="General">
                  <c:v>312.14</c:v>
                </c:pt>
                <c:pt idx="117" formatCode="General">
                  <c:v>311.97000000000003</c:v>
                </c:pt>
                <c:pt idx="119" formatCode="General">
                  <c:v>312.04000000000002</c:v>
                </c:pt>
                <c:pt idx="121" formatCode="General">
                  <c:v>312.2</c:v>
                </c:pt>
                <c:pt idx="123" formatCode="General">
                  <c:v>312.17</c:v>
                </c:pt>
                <c:pt idx="125" formatCode="General">
                  <c:v>312.16000000000003</c:v>
                </c:pt>
                <c:pt idx="127" formatCode="General">
                  <c:v>312.13</c:v>
                </c:pt>
                <c:pt idx="129" formatCode="General">
                  <c:v>312.06</c:v>
                </c:pt>
                <c:pt idx="133" formatCode="General">
                  <c:v>312.64</c:v>
                </c:pt>
                <c:pt idx="135" formatCode="General">
                  <c:v>312.39999999999998</c:v>
                </c:pt>
                <c:pt idx="137" formatCode="General">
                  <c:v>312.33999999999997</c:v>
                </c:pt>
                <c:pt idx="139" formatCode="General">
                  <c:v>312.23</c:v>
                </c:pt>
                <c:pt idx="141" formatCode="General">
                  <c:v>312.27999999999997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91-4FC6-AFDE-78B82FBD54B9}"/>
            </c:ext>
          </c:extLst>
        </c:ser>
        <c:ser>
          <c:idx val="2"/>
          <c:order val="2"/>
          <c:tx>
            <c:strRef>
              <c:f>'přehled (2016)'!$X$1:$X$3</c:f>
              <c:strCache>
                <c:ptCount val="3"/>
                <c:pt idx="0">
                  <c:v>M-2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(2016)'!$X$4:$X$146</c:f>
              <c:numCache>
                <c:formatCode>0.00</c:formatCode>
                <c:ptCount val="143"/>
                <c:pt idx="2">
                  <c:v>309.70999999999998</c:v>
                </c:pt>
                <c:pt idx="3">
                  <c:v>309.73</c:v>
                </c:pt>
                <c:pt idx="4">
                  <c:v>309.69</c:v>
                </c:pt>
                <c:pt idx="5">
                  <c:v>309.70999999999998</c:v>
                </c:pt>
                <c:pt idx="6">
                  <c:v>309.69</c:v>
                </c:pt>
                <c:pt idx="7">
                  <c:v>309.68</c:v>
                </c:pt>
                <c:pt idx="8">
                  <c:v>309.69</c:v>
                </c:pt>
                <c:pt idx="9">
                  <c:v>309.7</c:v>
                </c:pt>
                <c:pt idx="10">
                  <c:v>309.68</c:v>
                </c:pt>
                <c:pt idx="11">
                  <c:v>309.67</c:v>
                </c:pt>
                <c:pt idx="12">
                  <c:v>309.68</c:v>
                </c:pt>
                <c:pt idx="13">
                  <c:v>309.58999999999997</c:v>
                </c:pt>
                <c:pt idx="14">
                  <c:v>309.13</c:v>
                </c:pt>
                <c:pt idx="15">
                  <c:v>309.72000000000003</c:v>
                </c:pt>
                <c:pt idx="16">
                  <c:v>309.76</c:v>
                </c:pt>
                <c:pt idx="17">
                  <c:v>309.81</c:v>
                </c:pt>
                <c:pt idx="18">
                  <c:v>309.89999999999998</c:v>
                </c:pt>
                <c:pt idx="19">
                  <c:v>309.8</c:v>
                </c:pt>
                <c:pt idx="20">
                  <c:v>310.08999999999997</c:v>
                </c:pt>
                <c:pt idx="21">
                  <c:v>310.19</c:v>
                </c:pt>
                <c:pt idx="22">
                  <c:v>310.27</c:v>
                </c:pt>
                <c:pt idx="23">
                  <c:v>310.29000000000002</c:v>
                </c:pt>
                <c:pt idx="25">
                  <c:v>310.32</c:v>
                </c:pt>
                <c:pt idx="26">
                  <c:v>310.35000000000002</c:v>
                </c:pt>
                <c:pt idx="28">
                  <c:v>310.3</c:v>
                </c:pt>
                <c:pt idx="30">
                  <c:v>310.29000000000002</c:v>
                </c:pt>
                <c:pt idx="32">
                  <c:v>310.24</c:v>
                </c:pt>
                <c:pt idx="34" formatCode="General">
                  <c:v>310.12</c:v>
                </c:pt>
                <c:pt idx="38" formatCode="General">
                  <c:v>310.05</c:v>
                </c:pt>
                <c:pt idx="40" formatCode="General">
                  <c:v>309.97000000000003</c:v>
                </c:pt>
                <c:pt idx="42" formatCode="General">
                  <c:v>309.88</c:v>
                </c:pt>
                <c:pt idx="44" formatCode="General">
                  <c:v>309.83</c:v>
                </c:pt>
                <c:pt idx="46" formatCode="General">
                  <c:v>309.79000000000002</c:v>
                </c:pt>
                <c:pt idx="50" formatCode="General">
                  <c:v>309.98</c:v>
                </c:pt>
                <c:pt idx="52" formatCode="General">
                  <c:v>309.67</c:v>
                </c:pt>
                <c:pt idx="54" formatCode="General">
                  <c:v>309.69</c:v>
                </c:pt>
                <c:pt idx="56" formatCode="General">
                  <c:v>309.58999999999997</c:v>
                </c:pt>
                <c:pt idx="58" formatCode="General">
                  <c:v>309.63</c:v>
                </c:pt>
                <c:pt idx="61" formatCode="General">
                  <c:v>310.39999999999998</c:v>
                </c:pt>
                <c:pt idx="63" formatCode="General">
                  <c:v>310.45999999999998</c:v>
                </c:pt>
                <c:pt idx="65" formatCode="General">
                  <c:v>310.51</c:v>
                </c:pt>
                <c:pt idx="67" formatCode="General">
                  <c:v>310.29000000000002</c:v>
                </c:pt>
                <c:pt idx="69" formatCode="General">
                  <c:v>310.5</c:v>
                </c:pt>
                <c:pt idx="71" formatCode="General">
                  <c:v>310.55</c:v>
                </c:pt>
                <c:pt idx="73" formatCode="General">
                  <c:v>310.56</c:v>
                </c:pt>
                <c:pt idx="75" formatCode="General">
                  <c:v>310.62</c:v>
                </c:pt>
                <c:pt idx="77" formatCode="General">
                  <c:v>310.70999999999998</c:v>
                </c:pt>
                <c:pt idx="79" formatCode="General">
                  <c:v>310.64</c:v>
                </c:pt>
                <c:pt idx="81" formatCode="General">
                  <c:v>310.62</c:v>
                </c:pt>
                <c:pt idx="83" formatCode="General">
                  <c:v>310.52</c:v>
                </c:pt>
                <c:pt idx="85" formatCode="General">
                  <c:v>310.49</c:v>
                </c:pt>
                <c:pt idx="87" formatCode="General">
                  <c:v>310.66000000000003</c:v>
                </c:pt>
                <c:pt idx="89" formatCode="General">
                  <c:v>310.57</c:v>
                </c:pt>
                <c:pt idx="91" formatCode="General">
                  <c:v>310.5</c:v>
                </c:pt>
                <c:pt idx="93">
                  <c:v>310.22000000000003</c:v>
                </c:pt>
                <c:pt idx="95">
                  <c:v>310</c:v>
                </c:pt>
                <c:pt idx="97">
                  <c:v>309.94</c:v>
                </c:pt>
                <c:pt idx="99">
                  <c:v>309.7</c:v>
                </c:pt>
                <c:pt idx="101">
                  <c:v>309.69</c:v>
                </c:pt>
                <c:pt idx="103">
                  <c:v>309.19</c:v>
                </c:pt>
                <c:pt idx="105">
                  <c:v>309.13</c:v>
                </c:pt>
                <c:pt idx="107" formatCode="General">
                  <c:v>309.14999999999998</c:v>
                </c:pt>
                <c:pt idx="109" formatCode="General">
                  <c:v>309.44</c:v>
                </c:pt>
                <c:pt idx="111" formatCode="General">
                  <c:v>309.70999999999998</c:v>
                </c:pt>
                <c:pt idx="113" formatCode="General">
                  <c:v>309.67</c:v>
                </c:pt>
                <c:pt idx="115" formatCode="General">
                  <c:v>309.18</c:v>
                </c:pt>
                <c:pt idx="117" formatCode="General">
                  <c:v>309.14</c:v>
                </c:pt>
                <c:pt idx="119" formatCode="General">
                  <c:v>309.26</c:v>
                </c:pt>
                <c:pt idx="121" formatCode="General">
                  <c:v>309.51</c:v>
                </c:pt>
                <c:pt idx="123" formatCode="General">
                  <c:v>309.48</c:v>
                </c:pt>
                <c:pt idx="125" formatCode="General">
                  <c:v>309.41000000000003</c:v>
                </c:pt>
                <c:pt idx="127" formatCode="General">
                  <c:v>309.39</c:v>
                </c:pt>
                <c:pt idx="129" formatCode="General">
                  <c:v>309.06</c:v>
                </c:pt>
                <c:pt idx="133" formatCode="General">
                  <c:v>309.60000000000002</c:v>
                </c:pt>
                <c:pt idx="135" formatCode="General">
                  <c:v>309.37</c:v>
                </c:pt>
                <c:pt idx="137" formatCode="General">
                  <c:v>309.31</c:v>
                </c:pt>
                <c:pt idx="139" formatCode="General">
                  <c:v>309.06</c:v>
                </c:pt>
                <c:pt idx="141" formatCode="General">
                  <c:v>309.29000000000002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291-4FC6-AFDE-78B82FBD54B9}"/>
            </c:ext>
          </c:extLst>
        </c:ser>
        <c:ser>
          <c:idx val="3"/>
          <c:order val="3"/>
          <c:tx>
            <c:strRef>
              <c:f>'přehled (2016)'!$Y$1:$Y$3</c:f>
              <c:strCache>
                <c:ptCount val="3"/>
                <c:pt idx="0">
                  <c:v>M-3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diamond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(2016)'!$Y$4:$Y$146</c:f>
              <c:numCache>
                <c:formatCode>0.00</c:formatCode>
                <c:ptCount val="143"/>
                <c:pt idx="2">
                  <c:v>294.33</c:v>
                </c:pt>
                <c:pt idx="3">
                  <c:v>294.33999999999997</c:v>
                </c:pt>
                <c:pt idx="4">
                  <c:v>294.29000000000002</c:v>
                </c:pt>
                <c:pt idx="5">
                  <c:v>294.14</c:v>
                </c:pt>
                <c:pt idx="6">
                  <c:v>294.22000000000003</c:v>
                </c:pt>
                <c:pt idx="7">
                  <c:v>294.11</c:v>
                </c:pt>
                <c:pt idx="8">
                  <c:v>294.10000000000002</c:v>
                </c:pt>
                <c:pt idx="9">
                  <c:v>294.05</c:v>
                </c:pt>
                <c:pt idx="10">
                  <c:v>294.14999999999998</c:v>
                </c:pt>
                <c:pt idx="11">
                  <c:v>294.19</c:v>
                </c:pt>
                <c:pt idx="12">
                  <c:v>294.29000000000002</c:v>
                </c:pt>
                <c:pt idx="13">
                  <c:v>294.25</c:v>
                </c:pt>
                <c:pt idx="14">
                  <c:v>293.86</c:v>
                </c:pt>
                <c:pt idx="15">
                  <c:v>294.52999999999997</c:v>
                </c:pt>
                <c:pt idx="16">
                  <c:v>294.54000000000002</c:v>
                </c:pt>
                <c:pt idx="17">
                  <c:v>294.51</c:v>
                </c:pt>
                <c:pt idx="18">
                  <c:v>294.33999999999997</c:v>
                </c:pt>
                <c:pt idx="19">
                  <c:v>294.41000000000003</c:v>
                </c:pt>
                <c:pt idx="20">
                  <c:v>294.38</c:v>
                </c:pt>
                <c:pt idx="21">
                  <c:v>294.32</c:v>
                </c:pt>
                <c:pt idx="22">
                  <c:v>294.41000000000003</c:v>
                </c:pt>
                <c:pt idx="23">
                  <c:v>294.39</c:v>
                </c:pt>
                <c:pt idx="25">
                  <c:v>294.45</c:v>
                </c:pt>
                <c:pt idx="26">
                  <c:v>294.51</c:v>
                </c:pt>
                <c:pt idx="28">
                  <c:v>294.37</c:v>
                </c:pt>
                <c:pt idx="30">
                  <c:v>294.18</c:v>
                </c:pt>
                <c:pt idx="32">
                  <c:v>294.14999999999998</c:v>
                </c:pt>
                <c:pt idx="34" formatCode="General">
                  <c:v>294.16000000000003</c:v>
                </c:pt>
                <c:pt idx="38" formatCode="General">
                  <c:v>294.36</c:v>
                </c:pt>
                <c:pt idx="40" formatCode="General">
                  <c:v>294.36</c:v>
                </c:pt>
                <c:pt idx="42" formatCode="General">
                  <c:v>294.33999999999997</c:v>
                </c:pt>
                <c:pt idx="44" formatCode="General">
                  <c:v>294.12</c:v>
                </c:pt>
                <c:pt idx="46" formatCode="General">
                  <c:v>294.18</c:v>
                </c:pt>
                <c:pt idx="50" formatCode="General">
                  <c:v>294.29000000000002</c:v>
                </c:pt>
                <c:pt idx="52" formatCode="General">
                  <c:v>294.24</c:v>
                </c:pt>
                <c:pt idx="54" formatCode="General">
                  <c:v>294.08999999999997</c:v>
                </c:pt>
                <c:pt idx="56" formatCode="General">
                  <c:v>294.08999999999997</c:v>
                </c:pt>
                <c:pt idx="58" formatCode="General">
                  <c:v>294.06</c:v>
                </c:pt>
                <c:pt idx="61" formatCode="General">
                  <c:v>294.56</c:v>
                </c:pt>
                <c:pt idx="63" formatCode="General">
                  <c:v>294.51</c:v>
                </c:pt>
                <c:pt idx="65" formatCode="General">
                  <c:v>294.7</c:v>
                </c:pt>
                <c:pt idx="67" formatCode="General">
                  <c:v>294.19</c:v>
                </c:pt>
                <c:pt idx="69" formatCode="General">
                  <c:v>294.52999999999997</c:v>
                </c:pt>
                <c:pt idx="71" formatCode="General">
                  <c:v>294.18</c:v>
                </c:pt>
                <c:pt idx="73" formatCode="General">
                  <c:v>294.19</c:v>
                </c:pt>
                <c:pt idx="75" formatCode="General">
                  <c:v>294.3</c:v>
                </c:pt>
                <c:pt idx="77" formatCode="General">
                  <c:v>294.38</c:v>
                </c:pt>
                <c:pt idx="79" formatCode="General">
                  <c:v>294.29000000000002</c:v>
                </c:pt>
                <c:pt idx="81" formatCode="General">
                  <c:v>294.24</c:v>
                </c:pt>
                <c:pt idx="83" formatCode="General">
                  <c:v>294.06</c:v>
                </c:pt>
                <c:pt idx="85" formatCode="General">
                  <c:v>294.12</c:v>
                </c:pt>
                <c:pt idx="87" formatCode="General">
                  <c:v>294.27999999999997</c:v>
                </c:pt>
                <c:pt idx="89" formatCode="General">
                  <c:v>294.19</c:v>
                </c:pt>
                <c:pt idx="91" formatCode="General">
                  <c:v>294.18</c:v>
                </c:pt>
                <c:pt idx="93">
                  <c:v>294.26</c:v>
                </c:pt>
                <c:pt idx="95">
                  <c:v>294.22000000000003</c:v>
                </c:pt>
                <c:pt idx="97">
                  <c:v>294.27</c:v>
                </c:pt>
                <c:pt idx="99">
                  <c:v>294.25</c:v>
                </c:pt>
                <c:pt idx="101">
                  <c:v>294.19</c:v>
                </c:pt>
                <c:pt idx="103">
                  <c:v>294.13</c:v>
                </c:pt>
                <c:pt idx="105">
                  <c:v>293.95999999999998</c:v>
                </c:pt>
                <c:pt idx="107" formatCode="General">
                  <c:v>294.07</c:v>
                </c:pt>
                <c:pt idx="109" formatCode="General">
                  <c:v>294.25</c:v>
                </c:pt>
                <c:pt idx="111" formatCode="General">
                  <c:v>294.31</c:v>
                </c:pt>
                <c:pt idx="113" formatCode="General">
                  <c:v>294.23</c:v>
                </c:pt>
                <c:pt idx="115" formatCode="General">
                  <c:v>294.14999999999998</c:v>
                </c:pt>
                <c:pt idx="117" formatCode="General">
                  <c:v>294.02</c:v>
                </c:pt>
                <c:pt idx="119" formatCode="General">
                  <c:v>294.13</c:v>
                </c:pt>
                <c:pt idx="121" formatCode="General">
                  <c:v>294.29000000000002</c:v>
                </c:pt>
                <c:pt idx="123" formatCode="General">
                  <c:v>294.14999999999998</c:v>
                </c:pt>
                <c:pt idx="125" formatCode="General">
                  <c:v>294.02</c:v>
                </c:pt>
                <c:pt idx="127" formatCode="General">
                  <c:v>293.93</c:v>
                </c:pt>
                <c:pt idx="129" formatCode="General">
                  <c:v>293.91000000000003</c:v>
                </c:pt>
                <c:pt idx="133" formatCode="General">
                  <c:v>294.35000000000002</c:v>
                </c:pt>
                <c:pt idx="135" formatCode="General">
                  <c:v>294.24</c:v>
                </c:pt>
                <c:pt idx="137" formatCode="General">
                  <c:v>294.12</c:v>
                </c:pt>
                <c:pt idx="139" formatCode="General">
                  <c:v>293.97000000000003</c:v>
                </c:pt>
                <c:pt idx="141" formatCode="General">
                  <c:v>294.01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291-4FC6-AFDE-78B82FBD5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379576"/>
        <c:axId val="228379968"/>
      </c:lineChart>
      <c:dateAx>
        <c:axId val="228379576"/>
        <c:scaling>
          <c:orientation val="minMax"/>
          <c:max val="42735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28379968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228379968"/>
        <c:scaling>
          <c:orientation val="minMax"/>
          <c:min val="2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m n.m.</a:t>
                </a:r>
              </a:p>
            </c:rich>
          </c:tx>
          <c:layout>
            <c:manualLayout>
              <c:xMode val="edge"/>
              <c:yMode val="edge"/>
              <c:x val="2.6041666666666789E-2"/>
              <c:y val="0.482293423271500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283795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777777777777777"/>
          <c:y val="0.90781337830241648"/>
          <c:w val="0.77361111111111192"/>
          <c:h val="5.41050665462770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KOSTELECKÉ HORKY - MONITORING VODNÍCH A NA VODU VÁZANÝCH EKOSYSTÉMŮ V ROCE 2016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Graf vývoje hladiny podzemní vody v domovních studnách v obci v letech 2005 - 2016</a:t>
            </a:r>
          </a:p>
        </c:rich>
      </c:tx>
      <c:layout>
        <c:manualLayout>
          <c:xMode val="edge"/>
          <c:yMode val="edge"/>
          <c:x val="0.17361111111111124"/>
          <c:y val="4.27206295671725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666666666667118E-2"/>
          <c:y val="0.19224283305227727"/>
          <c:w val="0.85833333333333361"/>
          <c:h val="0.57841483979763708"/>
        </c:manualLayout>
      </c:layout>
      <c:lineChart>
        <c:grouping val="standard"/>
        <c:varyColors val="0"/>
        <c:ser>
          <c:idx val="0"/>
          <c:order val="0"/>
          <c:tx>
            <c:strRef>
              <c:f>'přehled (2016)'!$AE$1:$AE$3</c:f>
              <c:strCache>
                <c:ptCount val="3"/>
                <c:pt idx="0">
                  <c:v>studna č.p. 52 (stará hájovna)</c:v>
                </c:pt>
              </c:strCache>
            </c:strRef>
          </c:tx>
          <c:spPr>
            <a:ln w="28575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(2016)'!$AE$4:$AE$146</c:f>
              <c:numCache>
                <c:formatCode>General</c:formatCode>
                <c:ptCount val="143"/>
                <c:pt idx="4">
                  <c:v>309.95999999999998</c:v>
                </c:pt>
                <c:pt idx="15">
                  <c:v>310.04000000000002</c:v>
                </c:pt>
                <c:pt idx="20">
                  <c:v>310.45</c:v>
                </c:pt>
                <c:pt idx="27">
                  <c:v>310.66000000000003</c:v>
                </c:pt>
                <c:pt idx="33">
                  <c:v>310.57</c:v>
                </c:pt>
                <c:pt idx="39">
                  <c:v>310.23</c:v>
                </c:pt>
                <c:pt idx="44">
                  <c:v>309.92</c:v>
                </c:pt>
                <c:pt idx="52">
                  <c:v>309.92</c:v>
                </c:pt>
                <c:pt idx="56">
                  <c:v>309.97000000000003</c:v>
                </c:pt>
                <c:pt idx="63">
                  <c:v>309.42</c:v>
                </c:pt>
                <c:pt idx="67">
                  <c:v>310.42</c:v>
                </c:pt>
                <c:pt idx="74">
                  <c:v>309.82</c:v>
                </c:pt>
                <c:pt idx="79">
                  <c:v>310.42</c:v>
                </c:pt>
                <c:pt idx="86">
                  <c:v>310.24</c:v>
                </c:pt>
                <c:pt idx="90">
                  <c:v>310.2</c:v>
                </c:pt>
                <c:pt idx="99" formatCode="0.00">
                  <c:v>309.87</c:v>
                </c:pt>
                <c:pt idx="103" formatCode="0.00">
                  <c:v>309.92</c:v>
                </c:pt>
                <c:pt idx="121">
                  <c:v>309.47000000000003</c:v>
                </c:pt>
                <c:pt idx="126">
                  <c:v>309.31</c:v>
                </c:pt>
                <c:pt idx="130">
                  <c:v>309.26</c:v>
                </c:pt>
                <c:pt idx="134">
                  <c:v>309.62</c:v>
                </c:pt>
                <c:pt idx="137">
                  <c:v>309.43</c:v>
                </c:pt>
                <c:pt idx="140">
                  <c:v>309.27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4C-45B5-B76D-63F454DF89E1}"/>
            </c:ext>
          </c:extLst>
        </c:ser>
        <c:ser>
          <c:idx val="1"/>
          <c:order val="1"/>
          <c:tx>
            <c:strRef>
              <c:f>'přehled (2016)'!$AF$1:$AF$3</c:f>
              <c:strCache>
                <c:ptCount val="3"/>
                <c:pt idx="0">
                  <c:v>studna č.p. 55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(2016)'!$AF$4:$AF$146</c:f>
              <c:numCache>
                <c:formatCode>General</c:formatCode>
                <c:ptCount val="143"/>
                <c:pt idx="4">
                  <c:v>308.58</c:v>
                </c:pt>
                <c:pt idx="9">
                  <c:v>308.26</c:v>
                </c:pt>
                <c:pt idx="15">
                  <c:v>308.68</c:v>
                </c:pt>
                <c:pt idx="20">
                  <c:v>308.61</c:v>
                </c:pt>
                <c:pt idx="27">
                  <c:v>308.58999999999997</c:v>
                </c:pt>
                <c:pt idx="33">
                  <c:v>308.43</c:v>
                </c:pt>
                <c:pt idx="35">
                  <c:v>308.58999999999997</c:v>
                </c:pt>
                <c:pt idx="39">
                  <c:v>308.55</c:v>
                </c:pt>
                <c:pt idx="44">
                  <c:v>308.49</c:v>
                </c:pt>
                <c:pt idx="52">
                  <c:v>308.5</c:v>
                </c:pt>
                <c:pt idx="56">
                  <c:v>308.43</c:v>
                </c:pt>
                <c:pt idx="63">
                  <c:v>308.67</c:v>
                </c:pt>
                <c:pt idx="67">
                  <c:v>308.77999999999997</c:v>
                </c:pt>
                <c:pt idx="74">
                  <c:v>308.77</c:v>
                </c:pt>
                <c:pt idx="79">
                  <c:v>308.73</c:v>
                </c:pt>
                <c:pt idx="86">
                  <c:v>308.76</c:v>
                </c:pt>
                <c:pt idx="90">
                  <c:v>308.70999999999998</c:v>
                </c:pt>
                <c:pt idx="99" formatCode="0.00">
                  <c:v>308.63</c:v>
                </c:pt>
                <c:pt idx="103" formatCode="0.00">
                  <c:v>308.02999999999997</c:v>
                </c:pt>
                <c:pt idx="105" formatCode="0.00">
                  <c:v>307.93</c:v>
                </c:pt>
                <c:pt idx="121">
                  <c:v>308.24</c:v>
                </c:pt>
                <c:pt idx="126">
                  <c:v>308.20999999999998</c:v>
                </c:pt>
                <c:pt idx="130">
                  <c:v>308.14999999999998</c:v>
                </c:pt>
                <c:pt idx="134">
                  <c:v>308.25</c:v>
                </c:pt>
                <c:pt idx="137">
                  <c:v>308.22000000000003</c:v>
                </c:pt>
                <c:pt idx="140">
                  <c:v>308.18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4C-45B5-B76D-63F454DF89E1}"/>
            </c:ext>
          </c:extLst>
        </c:ser>
        <c:ser>
          <c:idx val="2"/>
          <c:order val="2"/>
          <c:tx>
            <c:strRef>
              <c:f>'přehled (2016)'!$AG$1:$AG$3</c:f>
              <c:strCache>
                <c:ptCount val="3"/>
                <c:pt idx="0">
                  <c:v>studna č.p. 22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(2016)'!$AG$4:$AG$146</c:f>
              <c:numCache>
                <c:formatCode>General</c:formatCode>
                <c:ptCount val="143"/>
                <c:pt idx="4">
                  <c:v>308.25</c:v>
                </c:pt>
                <c:pt idx="9">
                  <c:v>308.08</c:v>
                </c:pt>
                <c:pt idx="15">
                  <c:v>308.33999999999997</c:v>
                </c:pt>
                <c:pt idx="20">
                  <c:v>308.10000000000002</c:v>
                </c:pt>
                <c:pt idx="27">
                  <c:v>308.47000000000003</c:v>
                </c:pt>
                <c:pt idx="35">
                  <c:v>308.47000000000003</c:v>
                </c:pt>
                <c:pt idx="39">
                  <c:v>308.38</c:v>
                </c:pt>
                <c:pt idx="44">
                  <c:v>308.16000000000003</c:v>
                </c:pt>
                <c:pt idx="52">
                  <c:v>308.2</c:v>
                </c:pt>
                <c:pt idx="56">
                  <c:v>308.08999999999997</c:v>
                </c:pt>
                <c:pt idx="63">
                  <c:v>308.33999999999997</c:v>
                </c:pt>
                <c:pt idx="67">
                  <c:v>308.55</c:v>
                </c:pt>
                <c:pt idx="74">
                  <c:v>308.63</c:v>
                </c:pt>
                <c:pt idx="79">
                  <c:v>308.58</c:v>
                </c:pt>
                <c:pt idx="86">
                  <c:v>308.58999999999997</c:v>
                </c:pt>
                <c:pt idx="90">
                  <c:v>308.55</c:v>
                </c:pt>
                <c:pt idx="99" formatCode="0.00">
                  <c:v>308.26</c:v>
                </c:pt>
                <c:pt idx="103" formatCode="0.00">
                  <c:v>307.77999999999997</c:v>
                </c:pt>
                <c:pt idx="105" formatCode="0.00">
                  <c:v>307.7</c:v>
                </c:pt>
                <c:pt idx="110">
                  <c:v>308.25</c:v>
                </c:pt>
                <c:pt idx="114">
                  <c:v>307.83999999999997</c:v>
                </c:pt>
                <c:pt idx="118">
                  <c:v>307.64999999999998</c:v>
                </c:pt>
                <c:pt idx="126">
                  <c:v>307.95</c:v>
                </c:pt>
                <c:pt idx="130">
                  <c:v>307.79000000000002</c:v>
                </c:pt>
                <c:pt idx="134">
                  <c:v>307.99</c:v>
                </c:pt>
                <c:pt idx="137">
                  <c:v>307.95</c:v>
                </c:pt>
                <c:pt idx="140">
                  <c:v>307.89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4C-45B5-B76D-63F454DF89E1}"/>
            </c:ext>
          </c:extLst>
        </c:ser>
        <c:ser>
          <c:idx val="3"/>
          <c:order val="3"/>
          <c:tx>
            <c:strRef>
              <c:f>'přehled (2016)'!$AH$1:$AH$3</c:f>
              <c:strCache>
                <c:ptCount val="3"/>
                <c:pt idx="0">
                  <c:v>studna č.p. 22a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(2016)'!$AH$4:$AH$146</c:f>
              <c:numCache>
                <c:formatCode>General</c:formatCode>
                <c:ptCount val="143"/>
                <c:pt idx="4">
                  <c:v>308.22000000000003</c:v>
                </c:pt>
                <c:pt idx="9">
                  <c:v>308.07</c:v>
                </c:pt>
                <c:pt idx="15">
                  <c:v>308.27</c:v>
                </c:pt>
                <c:pt idx="20">
                  <c:v>308.33999999999997</c:v>
                </c:pt>
                <c:pt idx="27">
                  <c:v>308.42</c:v>
                </c:pt>
                <c:pt idx="33">
                  <c:v>308.26</c:v>
                </c:pt>
                <c:pt idx="35">
                  <c:v>308.42</c:v>
                </c:pt>
                <c:pt idx="39">
                  <c:v>308.35000000000002</c:v>
                </c:pt>
                <c:pt idx="44">
                  <c:v>308.13</c:v>
                </c:pt>
                <c:pt idx="52">
                  <c:v>308.14999999999998</c:v>
                </c:pt>
                <c:pt idx="56">
                  <c:v>308.04000000000002</c:v>
                </c:pt>
                <c:pt idx="63">
                  <c:v>308.29000000000002</c:v>
                </c:pt>
                <c:pt idx="67">
                  <c:v>308.52999999999997</c:v>
                </c:pt>
                <c:pt idx="74">
                  <c:v>308.60000000000002</c:v>
                </c:pt>
                <c:pt idx="79">
                  <c:v>308.54000000000002</c:v>
                </c:pt>
                <c:pt idx="86">
                  <c:v>308.58</c:v>
                </c:pt>
                <c:pt idx="90">
                  <c:v>308.51</c:v>
                </c:pt>
                <c:pt idx="99" formatCode="0.00">
                  <c:v>308.25</c:v>
                </c:pt>
                <c:pt idx="103" formatCode="0.00">
                  <c:v>307.64999999999998</c:v>
                </c:pt>
                <c:pt idx="105" formatCode="0.00">
                  <c:v>307.64999999999998</c:v>
                </c:pt>
                <c:pt idx="110">
                  <c:v>308.2</c:v>
                </c:pt>
                <c:pt idx="114">
                  <c:v>307.8</c:v>
                </c:pt>
                <c:pt idx="118">
                  <c:v>307.7</c:v>
                </c:pt>
                <c:pt idx="126">
                  <c:v>307.92</c:v>
                </c:pt>
                <c:pt idx="130">
                  <c:v>307.85000000000002</c:v>
                </c:pt>
                <c:pt idx="134">
                  <c:v>307.95</c:v>
                </c:pt>
                <c:pt idx="137">
                  <c:v>307.91000000000003</c:v>
                </c:pt>
                <c:pt idx="140">
                  <c:v>307.85000000000002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54C-45B5-B76D-63F454DF89E1}"/>
            </c:ext>
          </c:extLst>
        </c:ser>
        <c:ser>
          <c:idx val="4"/>
          <c:order val="4"/>
          <c:tx>
            <c:strRef>
              <c:f>'přehled (2016)'!$AI$1:$AI$3</c:f>
              <c:strCache>
                <c:ptCount val="3"/>
                <c:pt idx="0">
                  <c:v>studna č.p. 24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(2016)'!$AI$4:$AI$146</c:f>
              <c:numCache>
                <c:formatCode>General</c:formatCode>
                <c:ptCount val="143"/>
                <c:pt idx="4">
                  <c:v>309.48</c:v>
                </c:pt>
                <c:pt idx="15">
                  <c:v>309.5</c:v>
                </c:pt>
                <c:pt idx="20">
                  <c:v>309.83</c:v>
                </c:pt>
                <c:pt idx="27">
                  <c:v>310.07</c:v>
                </c:pt>
                <c:pt idx="33">
                  <c:v>310.92</c:v>
                </c:pt>
                <c:pt idx="35">
                  <c:v>310.07</c:v>
                </c:pt>
                <c:pt idx="39">
                  <c:v>309.77999999999997</c:v>
                </c:pt>
                <c:pt idx="44">
                  <c:v>309.52999999999997</c:v>
                </c:pt>
                <c:pt idx="52">
                  <c:v>309.44</c:v>
                </c:pt>
                <c:pt idx="56">
                  <c:v>309.42</c:v>
                </c:pt>
                <c:pt idx="63">
                  <c:v>309.79000000000002</c:v>
                </c:pt>
                <c:pt idx="67">
                  <c:v>310.14</c:v>
                </c:pt>
                <c:pt idx="74">
                  <c:v>310.45</c:v>
                </c:pt>
                <c:pt idx="79">
                  <c:v>310.52</c:v>
                </c:pt>
                <c:pt idx="86">
                  <c:v>310.45999999999998</c:v>
                </c:pt>
                <c:pt idx="90">
                  <c:v>310.33999999999997</c:v>
                </c:pt>
                <c:pt idx="99" formatCode="0.00">
                  <c:v>309.51</c:v>
                </c:pt>
                <c:pt idx="110">
                  <c:v>309.52</c:v>
                </c:pt>
                <c:pt idx="114">
                  <c:v>309.51</c:v>
                </c:pt>
                <c:pt idx="118">
                  <c:v>309.49</c:v>
                </c:pt>
                <c:pt idx="126">
                  <c:v>309.20999999999998</c:v>
                </c:pt>
                <c:pt idx="130">
                  <c:v>309.16000000000003</c:v>
                </c:pt>
                <c:pt idx="134">
                  <c:v>309.25</c:v>
                </c:pt>
                <c:pt idx="137">
                  <c:v>309.19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54C-45B5-B76D-63F454DF89E1}"/>
            </c:ext>
          </c:extLst>
        </c:ser>
        <c:ser>
          <c:idx val="5"/>
          <c:order val="5"/>
          <c:tx>
            <c:strRef>
              <c:f>'přehled (2016)'!$AJ$1:$AJ$3</c:f>
              <c:strCache>
                <c:ptCount val="3"/>
                <c:pt idx="0">
                  <c:v>studna č.p. 18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(2016)'!$AJ$4:$AJ$146</c:f>
              <c:numCache>
                <c:formatCode>General</c:formatCode>
                <c:ptCount val="143"/>
                <c:pt idx="4">
                  <c:v>309.08999999999997</c:v>
                </c:pt>
                <c:pt idx="20">
                  <c:v>309.12</c:v>
                </c:pt>
                <c:pt idx="33">
                  <c:v>309.22000000000003</c:v>
                </c:pt>
                <c:pt idx="39">
                  <c:v>309.12</c:v>
                </c:pt>
                <c:pt idx="44">
                  <c:v>308.95999999999998</c:v>
                </c:pt>
                <c:pt idx="52">
                  <c:v>308.83</c:v>
                </c:pt>
                <c:pt idx="56">
                  <c:v>308.81</c:v>
                </c:pt>
                <c:pt idx="63">
                  <c:v>309.02</c:v>
                </c:pt>
                <c:pt idx="67">
                  <c:v>308.42</c:v>
                </c:pt>
                <c:pt idx="74">
                  <c:v>309.63</c:v>
                </c:pt>
                <c:pt idx="79">
                  <c:v>309.57</c:v>
                </c:pt>
                <c:pt idx="86">
                  <c:v>309.60000000000002</c:v>
                </c:pt>
                <c:pt idx="90">
                  <c:v>309.48</c:v>
                </c:pt>
                <c:pt idx="99" formatCode="0.00">
                  <c:v>308.88</c:v>
                </c:pt>
                <c:pt idx="103" formatCode="0.00">
                  <c:v>308.42</c:v>
                </c:pt>
                <c:pt idx="105" formatCode="0.00">
                  <c:v>308.33999999999997</c:v>
                </c:pt>
                <c:pt idx="110">
                  <c:v>308.87</c:v>
                </c:pt>
                <c:pt idx="114">
                  <c:v>308.54000000000002</c:v>
                </c:pt>
                <c:pt idx="118">
                  <c:v>308.41000000000003</c:v>
                </c:pt>
                <c:pt idx="121">
                  <c:v>308.69</c:v>
                </c:pt>
                <c:pt idx="126">
                  <c:v>308.55</c:v>
                </c:pt>
                <c:pt idx="130">
                  <c:v>308.47000000000003</c:v>
                </c:pt>
                <c:pt idx="134">
                  <c:v>308.69</c:v>
                </c:pt>
                <c:pt idx="137">
                  <c:v>308.55</c:v>
                </c:pt>
                <c:pt idx="140">
                  <c:v>308.48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54C-45B5-B76D-63F454DF89E1}"/>
            </c:ext>
          </c:extLst>
        </c:ser>
        <c:ser>
          <c:idx val="6"/>
          <c:order val="6"/>
          <c:tx>
            <c:strRef>
              <c:f>'přehled (2016)'!$AK$1:$AK$3</c:f>
              <c:strCache>
                <c:ptCount val="3"/>
                <c:pt idx="0">
                  <c:v>studna č.p. 27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(2016)'!$AK$4:$AK$146</c:f>
              <c:numCache>
                <c:formatCode>General</c:formatCode>
                <c:ptCount val="143"/>
                <c:pt idx="4">
                  <c:v>309.42</c:v>
                </c:pt>
                <c:pt idx="9">
                  <c:v>309.33999999999997</c:v>
                </c:pt>
                <c:pt idx="15">
                  <c:v>309.44</c:v>
                </c:pt>
                <c:pt idx="20">
                  <c:v>309.70999999999998</c:v>
                </c:pt>
                <c:pt idx="27">
                  <c:v>309.95</c:v>
                </c:pt>
                <c:pt idx="33">
                  <c:v>309.87</c:v>
                </c:pt>
                <c:pt idx="35">
                  <c:v>309.95</c:v>
                </c:pt>
                <c:pt idx="39">
                  <c:v>309.68</c:v>
                </c:pt>
                <c:pt idx="44">
                  <c:v>309.49</c:v>
                </c:pt>
                <c:pt idx="52">
                  <c:v>309.37</c:v>
                </c:pt>
                <c:pt idx="56">
                  <c:v>309.38</c:v>
                </c:pt>
                <c:pt idx="63">
                  <c:v>308.5</c:v>
                </c:pt>
                <c:pt idx="67">
                  <c:v>309.98</c:v>
                </c:pt>
                <c:pt idx="74">
                  <c:v>310.25</c:v>
                </c:pt>
                <c:pt idx="79">
                  <c:v>310.19</c:v>
                </c:pt>
                <c:pt idx="86">
                  <c:v>310.20999999999998</c:v>
                </c:pt>
                <c:pt idx="90">
                  <c:v>310.08999999999997</c:v>
                </c:pt>
                <c:pt idx="99" formatCode="0.00">
                  <c:v>309.44</c:v>
                </c:pt>
                <c:pt idx="103" formatCode="0.00">
                  <c:v>308.94</c:v>
                </c:pt>
                <c:pt idx="105" formatCode="0.00">
                  <c:v>308.89</c:v>
                </c:pt>
                <c:pt idx="110">
                  <c:v>309.41000000000003</c:v>
                </c:pt>
                <c:pt idx="114">
                  <c:v>308.92</c:v>
                </c:pt>
                <c:pt idx="118">
                  <c:v>308.87</c:v>
                </c:pt>
                <c:pt idx="121">
                  <c:v>309.14</c:v>
                </c:pt>
                <c:pt idx="126">
                  <c:v>309.12</c:v>
                </c:pt>
                <c:pt idx="134">
                  <c:v>309.14</c:v>
                </c:pt>
                <c:pt idx="137">
                  <c:v>309.06</c:v>
                </c:pt>
                <c:pt idx="140">
                  <c:v>309.04000000000002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54C-45B5-B76D-63F454DF89E1}"/>
            </c:ext>
          </c:extLst>
        </c:ser>
        <c:ser>
          <c:idx val="7"/>
          <c:order val="7"/>
          <c:tx>
            <c:strRef>
              <c:f>'přehled (2016)'!$AL$1:$AL$3</c:f>
              <c:strCache>
                <c:ptCount val="3"/>
                <c:pt idx="0">
                  <c:v>studna č.p. 25</c:v>
                </c:pt>
              </c:strCache>
            </c:strRef>
          </c:tx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(2016)'!$AL$4:$AL$146</c:f>
              <c:numCache>
                <c:formatCode>General</c:formatCode>
                <c:ptCount val="143"/>
                <c:pt idx="4">
                  <c:v>309.49</c:v>
                </c:pt>
                <c:pt idx="9">
                  <c:v>309.48</c:v>
                </c:pt>
                <c:pt idx="15">
                  <c:v>309.52999999999997</c:v>
                </c:pt>
                <c:pt idx="20">
                  <c:v>309.35000000000002</c:v>
                </c:pt>
                <c:pt idx="27">
                  <c:v>310.10000000000002</c:v>
                </c:pt>
                <c:pt idx="33">
                  <c:v>310.01</c:v>
                </c:pt>
                <c:pt idx="35">
                  <c:v>310.10000000000002</c:v>
                </c:pt>
                <c:pt idx="39">
                  <c:v>309.82</c:v>
                </c:pt>
                <c:pt idx="44">
                  <c:v>309.63</c:v>
                </c:pt>
                <c:pt idx="52">
                  <c:v>309.47000000000003</c:v>
                </c:pt>
                <c:pt idx="56">
                  <c:v>309.51</c:v>
                </c:pt>
                <c:pt idx="63">
                  <c:v>309.73</c:v>
                </c:pt>
                <c:pt idx="67">
                  <c:v>310.29000000000002</c:v>
                </c:pt>
                <c:pt idx="74">
                  <c:v>309.74</c:v>
                </c:pt>
                <c:pt idx="79">
                  <c:v>310.14</c:v>
                </c:pt>
                <c:pt idx="86">
                  <c:v>310.29000000000002</c:v>
                </c:pt>
                <c:pt idx="90">
                  <c:v>310.26</c:v>
                </c:pt>
                <c:pt idx="99" formatCode="0.00">
                  <c:v>309.51</c:v>
                </c:pt>
                <c:pt idx="103" formatCode="0.00">
                  <c:v>309.08999999999997</c:v>
                </c:pt>
                <c:pt idx="105" formatCode="0.00">
                  <c:v>309.08999999999997</c:v>
                </c:pt>
                <c:pt idx="110">
                  <c:v>309.49</c:v>
                </c:pt>
                <c:pt idx="114">
                  <c:v>309.38</c:v>
                </c:pt>
                <c:pt idx="118">
                  <c:v>309.14</c:v>
                </c:pt>
                <c:pt idx="126">
                  <c:v>309.3</c:v>
                </c:pt>
                <c:pt idx="130">
                  <c:v>309.05</c:v>
                </c:pt>
                <c:pt idx="137">
                  <c:v>309.31</c:v>
                </c:pt>
                <c:pt idx="140">
                  <c:v>309.2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F54C-45B5-B76D-63F454DF8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380752"/>
        <c:axId val="230237024"/>
      </c:lineChart>
      <c:dateAx>
        <c:axId val="228380752"/>
        <c:scaling>
          <c:orientation val="minMax"/>
          <c:max val="42735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30237024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230237024"/>
        <c:scaling>
          <c:orientation val="minMax"/>
          <c:max val="311"/>
          <c:min val="307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m n.m.</a:t>
                </a:r>
              </a:p>
            </c:rich>
          </c:tx>
          <c:layout>
            <c:manualLayout>
              <c:xMode val="edge"/>
              <c:yMode val="edge"/>
              <c:x val="1.8749999999999999E-2"/>
              <c:y val="0.446880269814504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28380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722222222222227E-2"/>
          <c:y val="0.84654300168634067"/>
          <c:w val="0.8916666666666665"/>
          <c:h val="9.75807872245310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KOSTELECKÉ HORKY - MONITORING VODNÍCH A NA VODU VÁZANÝCH EKOSYSTÉMŮ V ROCE 2016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Graf vývoje hladiny podzemní vody v domovních studnách v obci v letech 2005 - 2016</a:t>
            </a:r>
          </a:p>
        </c:rich>
      </c:tx>
      <c:layout>
        <c:manualLayout>
          <c:xMode val="edge"/>
          <c:yMode val="edge"/>
          <c:x val="0.1611111111111112"/>
          <c:y val="5.5087127599775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66666666668E-2"/>
          <c:y val="0.2040472175379433"/>
          <c:w val="0.8822916666666667"/>
          <c:h val="0.56829679595278249"/>
        </c:manualLayout>
      </c:layout>
      <c:lineChart>
        <c:grouping val="standard"/>
        <c:varyColors val="0"/>
        <c:ser>
          <c:idx val="0"/>
          <c:order val="0"/>
          <c:tx>
            <c:strRef>
              <c:f>'přehled (2016)'!$AM$1:$AM$3</c:f>
              <c:strCache>
                <c:ptCount val="3"/>
                <c:pt idx="0">
                  <c:v>studna č.p. 6</c:v>
                </c:pt>
              </c:strCache>
            </c:strRef>
          </c:tx>
          <c:spPr>
            <a:ln w="28575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(2016)'!$AM$4:$AM$146</c:f>
              <c:numCache>
                <c:formatCode>General</c:formatCode>
                <c:ptCount val="143"/>
                <c:pt idx="4">
                  <c:v>309.27999999999997</c:v>
                </c:pt>
                <c:pt idx="9">
                  <c:v>309.2</c:v>
                </c:pt>
                <c:pt idx="15">
                  <c:v>309.29000000000002</c:v>
                </c:pt>
                <c:pt idx="20">
                  <c:v>309.58</c:v>
                </c:pt>
                <c:pt idx="27">
                  <c:v>309.54000000000002</c:v>
                </c:pt>
                <c:pt idx="33">
                  <c:v>309.75</c:v>
                </c:pt>
                <c:pt idx="35">
                  <c:v>309.81</c:v>
                </c:pt>
                <c:pt idx="39">
                  <c:v>309.57</c:v>
                </c:pt>
                <c:pt idx="44">
                  <c:v>309.37</c:v>
                </c:pt>
                <c:pt idx="52">
                  <c:v>309.26</c:v>
                </c:pt>
                <c:pt idx="56">
                  <c:v>309.25</c:v>
                </c:pt>
                <c:pt idx="63">
                  <c:v>309.49</c:v>
                </c:pt>
                <c:pt idx="67">
                  <c:v>309.94</c:v>
                </c:pt>
                <c:pt idx="74">
                  <c:v>310.18</c:v>
                </c:pt>
                <c:pt idx="79">
                  <c:v>310.10000000000002</c:v>
                </c:pt>
                <c:pt idx="86">
                  <c:v>310.13</c:v>
                </c:pt>
                <c:pt idx="90">
                  <c:v>310.05</c:v>
                </c:pt>
                <c:pt idx="99" formatCode="0.00">
                  <c:v>309.66000000000003</c:v>
                </c:pt>
                <c:pt idx="103" formatCode="0.00">
                  <c:v>308.85000000000002</c:v>
                </c:pt>
                <c:pt idx="105" formatCode="0.00">
                  <c:v>308.89999999999998</c:v>
                </c:pt>
                <c:pt idx="110">
                  <c:v>309.3</c:v>
                </c:pt>
                <c:pt idx="114">
                  <c:v>308.83</c:v>
                </c:pt>
                <c:pt idx="118">
                  <c:v>308.85000000000002</c:v>
                </c:pt>
                <c:pt idx="121">
                  <c:v>308.83</c:v>
                </c:pt>
                <c:pt idx="126">
                  <c:v>308.8</c:v>
                </c:pt>
                <c:pt idx="130">
                  <c:v>308.79000000000002</c:v>
                </c:pt>
                <c:pt idx="134">
                  <c:v>308.83</c:v>
                </c:pt>
                <c:pt idx="137">
                  <c:v>308.77999999999997</c:v>
                </c:pt>
                <c:pt idx="140">
                  <c:v>308.82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6C-49E4-B276-6D73812E5EFD}"/>
            </c:ext>
          </c:extLst>
        </c:ser>
        <c:ser>
          <c:idx val="1"/>
          <c:order val="1"/>
          <c:tx>
            <c:strRef>
              <c:f>'přehled (2016)'!$AN$1:$AN$3</c:f>
              <c:strCache>
                <c:ptCount val="3"/>
                <c:pt idx="0">
                  <c:v>studna č.p. 28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(2016)'!$AN$4:$AN$146</c:f>
              <c:numCache>
                <c:formatCode>General</c:formatCode>
                <c:ptCount val="143"/>
                <c:pt idx="4">
                  <c:v>309.47000000000003</c:v>
                </c:pt>
                <c:pt idx="15">
                  <c:v>309.56</c:v>
                </c:pt>
                <c:pt idx="20">
                  <c:v>309.86</c:v>
                </c:pt>
                <c:pt idx="27">
                  <c:v>310.08</c:v>
                </c:pt>
                <c:pt idx="33">
                  <c:v>310.04000000000002</c:v>
                </c:pt>
                <c:pt idx="35">
                  <c:v>310.08</c:v>
                </c:pt>
                <c:pt idx="52">
                  <c:v>309.49</c:v>
                </c:pt>
                <c:pt idx="56">
                  <c:v>309.52999999999997</c:v>
                </c:pt>
                <c:pt idx="63">
                  <c:v>309.70999999999998</c:v>
                </c:pt>
                <c:pt idx="67">
                  <c:v>309.82</c:v>
                </c:pt>
                <c:pt idx="74">
                  <c:v>310.41000000000003</c:v>
                </c:pt>
                <c:pt idx="79">
                  <c:v>309.5</c:v>
                </c:pt>
                <c:pt idx="86">
                  <c:v>310.38</c:v>
                </c:pt>
                <c:pt idx="90">
                  <c:v>310.31</c:v>
                </c:pt>
                <c:pt idx="99" formatCode="0.00">
                  <c:v>309.52</c:v>
                </c:pt>
                <c:pt idx="103" formatCode="0.00">
                  <c:v>309.05</c:v>
                </c:pt>
                <c:pt idx="105" formatCode="0.00">
                  <c:v>309.14</c:v>
                </c:pt>
                <c:pt idx="110">
                  <c:v>309.55</c:v>
                </c:pt>
                <c:pt idx="114">
                  <c:v>309.14</c:v>
                </c:pt>
                <c:pt idx="118">
                  <c:v>309.13</c:v>
                </c:pt>
                <c:pt idx="126">
                  <c:v>309.23</c:v>
                </c:pt>
                <c:pt idx="130">
                  <c:v>309.17</c:v>
                </c:pt>
                <c:pt idx="137">
                  <c:v>309.20999999999998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6C-49E4-B276-6D73812E5EFD}"/>
            </c:ext>
          </c:extLst>
        </c:ser>
        <c:ser>
          <c:idx val="2"/>
          <c:order val="2"/>
          <c:tx>
            <c:strRef>
              <c:f>'přehled (2016)'!$AO$1:$AO$3</c:f>
              <c:strCache>
                <c:ptCount val="3"/>
                <c:pt idx="0">
                  <c:v>studna č.p. 1 p. Mimra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(2016)'!$AO$4:$AO$146</c:f>
              <c:numCache>
                <c:formatCode>General</c:formatCode>
                <c:ptCount val="143"/>
                <c:pt idx="4">
                  <c:v>309.27</c:v>
                </c:pt>
                <c:pt idx="9">
                  <c:v>309.25</c:v>
                </c:pt>
                <c:pt idx="15">
                  <c:v>309.31</c:v>
                </c:pt>
                <c:pt idx="20">
                  <c:v>309.63</c:v>
                </c:pt>
                <c:pt idx="27">
                  <c:v>309.86</c:v>
                </c:pt>
                <c:pt idx="33">
                  <c:v>309.8</c:v>
                </c:pt>
                <c:pt idx="35">
                  <c:v>309.86</c:v>
                </c:pt>
                <c:pt idx="39">
                  <c:v>309.61</c:v>
                </c:pt>
                <c:pt idx="44">
                  <c:v>309.41000000000003</c:v>
                </c:pt>
                <c:pt idx="52">
                  <c:v>309.3</c:v>
                </c:pt>
                <c:pt idx="56">
                  <c:v>309.31</c:v>
                </c:pt>
                <c:pt idx="63">
                  <c:v>309.45</c:v>
                </c:pt>
                <c:pt idx="67">
                  <c:v>309.97000000000003</c:v>
                </c:pt>
                <c:pt idx="74">
                  <c:v>310.24</c:v>
                </c:pt>
                <c:pt idx="79">
                  <c:v>310.13</c:v>
                </c:pt>
                <c:pt idx="86">
                  <c:v>310.2</c:v>
                </c:pt>
                <c:pt idx="90">
                  <c:v>310.11</c:v>
                </c:pt>
                <c:pt idx="99" formatCode="0.00">
                  <c:v>309.35000000000002</c:v>
                </c:pt>
                <c:pt idx="103" formatCode="0.00">
                  <c:v>308.87</c:v>
                </c:pt>
                <c:pt idx="105" formatCode="0.00">
                  <c:v>308.83</c:v>
                </c:pt>
                <c:pt idx="110">
                  <c:v>309.33</c:v>
                </c:pt>
                <c:pt idx="114">
                  <c:v>308.87</c:v>
                </c:pt>
                <c:pt idx="118">
                  <c:v>308.86</c:v>
                </c:pt>
                <c:pt idx="121">
                  <c:v>309.13</c:v>
                </c:pt>
                <c:pt idx="126">
                  <c:v>309.04000000000002</c:v>
                </c:pt>
                <c:pt idx="134">
                  <c:v>309.13</c:v>
                </c:pt>
                <c:pt idx="137">
                  <c:v>309</c:v>
                </c:pt>
                <c:pt idx="140">
                  <c:v>308.95999999999998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26C-49E4-B276-6D73812E5EFD}"/>
            </c:ext>
          </c:extLst>
        </c:ser>
        <c:ser>
          <c:idx val="3"/>
          <c:order val="3"/>
          <c:tx>
            <c:strRef>
              <c:f>'přehled (2016)'!$AP$1:$AP$3</c:f>
              <c:strCache>
                <c:ptCount val="3"/>
                <c:pt idx="0">
                  <c:v>studna v areálu školy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(2016)'!$AP$4:$AP$146</c:f>
              <c:numCache>
                <c:formatCode>General</c:formatCode>
                <c:ptCount val="143"/>
                <c:pt idx="4">
                  <c:v>308.33999999999997</c:v>
                </c:pt>
                <c:pt idx="9">
                  <c:v>308.18</c:v>
                </c:pt>
                <c:pt idx="15">
                  <c:v>308.41000000000003</c:v>
                </c:pt>
                <c:pt idx="20">
                  <c:v>308.45999999999998</c:v>
                </c:pt>
                <c:pt idx="27">
                  <c:v>308.56</c:v>
                </c:pt>
                <c:pt idx="33">
                  <c:v>308.42</c:v>
                </c:pt>
                <c:pt idx="35">
                  <c:v>308.56</c:v>
                </c:pt>
                <c:pt idx="39">
                  <c:v>308.48</c:v>
                </c:pt>
                <c:pt idx="44">
                  <c:v>308.27</c:v>
                </c:pt>
                <c:pt idx="52">
                  <c:v>308.26</c:v>
                </c:pt>
                <c:pt idx="56">
                  <c:v>308.18</c:v>
                </c:pt>
                <c:pt idx="63">
                  <c:v>308.49</c:v>
                </c:pt>
                <c:pt idx="67">
                  <c:v>308.61</c:v>
                </c:pt>
                <c:pt idx="74">
                  <c:v>308.76</c:v>
                </c:pt>
                <c:pt idx="79">
                  <c:v>308.77</c:v>
                </c:pt>
                <c:pt idx="86">
                  <c:v>308.72000000000003</c:v>
                </c:pt>
                <c:pt idx="90">
                  <c:v>308.66000000000003</c:v>
                </c:pt>
                <c:pt idx="99" formatCode="0.00">
                  <c:v>308.36</c:v>
                </c:pt>
                <c:pt idx="103" formatCode="0.00">
                  <c:v>307.86</c:v>
                </c:pt>
                <c:pt idx="105" formatCode="0.00">
                  <c:v>307.77999999999997</c:v>
                </c:pt>
                <c:pt idx="110">
                  <c:v>308.33999999999997</c:v>
                </c:pt>
                <c:pt idx="114">
                  <c:v>307.81</c:v>
                </c:pt>
                <c:pt idx="118">
                  <c:v>307.79000000000002</c:v>
                </c:pt>
                <c:pt idx="121">
                  <c:v>308.20999999999998</c:v>
                </c:pt>
                <c:pt idx="126">
                  <c:v>307.95999999999998</c:v>
                </c:pt>
                <c:pt idx="130">
                  <c:v>307.70999999999998</c:v>
                </c:pt>
                <c:pt idx="134">
                  <c:v>308.14999999999998</c:v>
                </c:pt>
                <c:pt idx="137">
                  <c:v>308.02</c:v>
                </c:pt>
                <c:pt idx="140">
                  <c:v>307.97000000000003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26C-49E4-B276-6D73812E5EFD}"/>
            </c:ext>
          </c:extLst>
        </c:ser>
        <c:ser>
          <c:idx val="4"/>
          <c:order val="4"/>
          <c:tx>
            <c:strRef>
              <c:f>'přehled (2016)'!$AR$1:$AR$3</c:f>
              <c:strCache>
                <c:ptCount val="3"/>
                <c:pt idx="0">
                  <c:v>studna č.p. 46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(2016)'!$AR$4:$AR$146</c:f>
              <c:numCache>
                <c:formatCode>General</c:formatCode>
                <c:ptCount val="143"/>
                <c:pt idx="4">
                  <c:v>306.47000000000003</c:v>
                </c:pt>
                <c:pt idx="9">
                  <c:v>306.2</c:v>
                </c:pt>
                <c:pt idx="15">
                  <c:v>306.7</c:v>
                </c:pt>
                <c:pt idx="20">
                  <c:v>306.70999999999998</c:v>
                </c:pt>
                <c:pt idx="27">
                  <c:v>306.79000000000002</c:v>
                </c:pt>
                <c:pt idx="33">
                  <c:v>306.56</c:v>
                </c:pt>
                <c:pt idx="35">
                  <c:v>306.79000000000002</c:v>
                </c:pt>
                <c:pt idx="39">
                  <c:v>306.8</c:v>
                </c:pt>
                <c:pt idx="44">
                  <c:v>306.29000000000002</c:v>
                </c:pt>
                <c:pt idx="52">
                  <c:v>308.17</c:v>
                </c:pt>
                <c:pt idx="56">
                  <c:v>306.39</c:v>
                </c:pt>
                <c:pt idx="63">
                  <c:v>306.70999999999998</c:v>
                </c:pt>
                <c:pt idx="67">
                  <c:v>306.77</c:v>
                </c:pt>
                <c:pt idx="74">
                  <c:v>306.81</c:v>
                </c:pt>
                <c:pt idx="79">
                  <c:v>306.79000000000002</c:v>
                </c:pt>
                <c:pt idx="86">
                  <c:v>306.8</c:v>
                </c:pt>
                <c:pt idx="90">
                  <c:v>306.77</c:v>
                </c:pt>
                <c:pt idx="99" formatCode="0.00">
                  <c:v>306.64</c:v>
                </c:pt>
                <c:pt idx="103" formatCode="0.00">
                  <c:v>306.02999999999997</c:v>
                </c:pt>
                <c:pt idx="105" formatCode="0.00">
                  <c:v>306.02</c:v>
                </c:pt>
                <c:pt idx="110">
                  <c:v>306.49</c:v>
                </c:pt>
                <c:pt idx="114">
                  <c:v>306.05</c:v>
                </c:pt>
                <c:pt idx="118">
                  <c:v>306.02999999999997</c:v>
                </c:pt>
                <c:pt idx="121">
                  <c:v>306.11</c:v>
                </c:pt>
                <c:pt idx="126">
                  <c:v>305.98</c:v>
                </c:pt>
                <c:pt idx="130">
                  <c:v>305.93</c:v>
                </c:pt>
                <c:pt idx="134">
                  <c:v>306.01</c:v>
                </c:pt>
                <c:pt idx="137">
                  <c:v>305.95999999999998</c:v>
                </c:pt>
                <c:pt idx="140">
                  <c:v>305.76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26C-49E4-B276-6D73812E5EFD}"/>
            </c:ext>
          </c:extLst>
        </c:ser>
        <c:ser>
          <c:idx val="5"/>
          <c:order val="5"/>
          <c:tx>
            <c:strRef>
              <c:f>'přehled (2016)'!$AS$1:$AS$3</c:f>
              <c:strCache>
                <c:ptCount val="3"/>
                <c:pt idx="0">
                  <c:v>studna č.p. 17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(2016)'!$AS$4:$AS$146</c:f>
              <c:numCache>
                <c:formatCode>General</c:formatCode>
                <c:ptCount val="143"/>
                <c:pt idx="4">
                  <c:v>309.16000000000003</c:v>
                </c:pt>
                <c:pt idx="9">
                  <c:v>308.81</c:v>
                </c:pt>
                <c:pt idx="15">
                  <c:v>309.48</c:v>
                </c:pt>
                <c:pt idx="20">
                  <c:v>309.23</c:v>
                </c:pt>
                <c:pt idx="27">
                  <c:v>308.63</c:v>
                </c:pt>
                <c:pt idx="33">
                  <c:v>308.33</c:v>
                </c:pt>
                <c:pt idx="35">
                  <c:v>308.63</c:v>
                </c:pt>
                <c:pt idx="39">
                  <c:v>308.64</c:v>
                </c:pt>
                <c:pt idx="44">
                  <c:v>308.27</c:v>
                </c:pt>
                <c:pt idx="52">
                  <c:v>308.3</c:v>
                </c:pt>
                <c:pt idx="56">
                  <c:v>308.20999999999998</c:v>
                </c:pt>
                <c:pt idx="63">
                  <c:v>308.52</c:v>
                </c:pt>
                <c:pt idx="67">
                  <c:v>308.56</c:v>
                </c:pt>
                <c:pt idx="74">
                  <c:v>308.66000000000003</c:v>
                </c:pt>
                <c:pt idx="79">
                  <c:v>308.63</c:v>
                </c:pt>
                <c:pt idx="86">
                  <c:v>308.69</c:v>
                </c:pt>
                <c:pt idx="90">
                  <c:v>308.61</c:v>
                </c:pt>
                <c:pt idx="99" formatCode="0.00">
                  <c:v>308.33999999999997</c:v>
                </c:pt>
                <c:pt idx="103" formatCode="0.00">
                  <c:v>307.98</c:v>
                </c:pt>
                <c:pt idx="105" formatCode="0.00">
                  <c:v>307.7</c:v>
                </c:pt>
                <c:pt idx="110">
                  <c:v>308.48</c:v>
                </c:pt>
                <c:pt idx="114">
                  <c:v>307.85000000000002</c:v>
                </c:pt>
                <c:pt idx="118">
                  <c:v>307.66000000000003</c:v>
                </c:pt>
                <c:pt idx="126">
                  <c:v>307.7</c:v>
                </c:pt>
                <c:pt idx="130">
                  <c:v>307.42</c:v>
                </c:pt>
                <c:pt idx="134">
                  <c:v>307.86</c:v>
                </c:pt>
                <c:pt idx="137">
                  <c:v>307.8</c:v>
                </c:pt>
                <c:pt idx="140">
                  <c:v>307.7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26C-49E4-B276-6D73812E5EFD}"/>
            </c:ext>
          </c:extLst>
        </c:ser>
        <c:ser>
          <c:idx val="6"/>
          <c:order val="6"/>
          <c:tx>
            <c:strRef>
              <c:f>'přehled (2016)'!$AU$1:$AU$3</c:f>
              <c:strCache>
                <c:ptCount val="3"/>
                <c:pt idx="0">
                  <c:v>studna č.p. 49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(2016)'!$AU$4:$AU$146</c:f>
              <c:numCache>
                <c:formatCode>General</c:formatCode>
                <c:ptCount val="143"/>
                <c:pt idx="9">
                  <c:v>307.57</c:v>
                </c:pt>
                <c:pt idx="15">
                  <c:v>308.43</c:v>
                </c:pt>
                <c:pt idx="20">
                  <c:v>308.42</c:v>
                </c:pt>
                <c:pt idx="27">
                  <c:v>308.52</c:v>
                </c:pt>
                <c:pt idx="33">
                  <c:v>307.60000000000002</c:v>
                </c:pt>
                <c:pt idx="35">
                  <c:v>308.52</c:v>
                </c:pt>
                <c:pt idx="39">
                  <c:v>308.7</c:v>
                </c:pt>
                <c:pt idx="44">
                  <c:v>307.60000000000002</c:v>
                </c:pt>
                <c:pt idx="52">
                  <c:v>308.08</c:v>
                </c:pt>
                <c:pt idx="56">
                  <c:v>307.60000000000002</c:v>
                </c:pt>
                <c:pt idx="63">
                  <c:v>308.64</c:v>
                </c:pt>
                <c:pt idx="67">
                  <c:v>308.3</c:v>
                </c:pt>
                <c:pt idx="74">
                  <c:v>307.99</c:v>
                </c:pt>
                <c:pt idx="79">
                  <c:v>308.05</c:v>
                </c:pt>
                <c:pt idx="86">
                  <c:v>308.08999999999997</c:v>
                </c:pt>
                <c:pt idx="90">
                  <c:v>308.02999999999997</c:v>
                </c:pt>
                <c:pt idx="99" formatCode="0.00">
                  <c:v>307.77</c:v>
                </c:pt>
                <c:pt idx="105" formatCode="0.00">
                  <c:v>307.2</c:v>
                </c:pt>
                <c:pt idx="110">
                  <c:v>308.10000000000002</c:v>
                </c:pt>
                <c:pt idx="114">
                  <c:v>307.97000000000003</c:v>
                </c:pt>
                <c:pt idx="118">
                  <c:v>307.7</c:v>
                </c:pt>
                <c:pt idx="121">
                  <c:v>307.77</c:v>
                </c:pt>
                <c:pt idx="126">
                  <c:v>307.56</c:v>
                </c:pt>
                <c:pt idx="130">
                  <c:v>307.49</c:v>
                </c:pt>
                <c:pt idx="134">
                  <c:v>307.8</c:v>
                </c:pt>
                <c:pt idx="137">
                  <c:v>307.60000000000002</c:v>
                </c:pt>
                <c:pt idx="140">
                  <c:v>307.11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26C-49E4-B276-6D73812E5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747800"/>
        <c:axId val="229748192"/>
      </c:lineChart>
      <c:dateAx>
        <c:axId val="229747800"/>
        <c:scaling>
          <c:orientation val="minMax"/>
          <c:max val="42735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29748192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229748192"/>
        <c:scaling>
          <c:orientation val="minMax"/>
          <c:max val="311"/>
          <c:min val="305.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m n.m.</a:t>
                </a:r>
              </a:p>
            </c:rich>
          </c:tx>
          <c:layout>
            <c:manualLayout>
              <c:xMode val="edge"/>
              <c:yMode val="edge"/>
              <c:x val="1.5625E-2"/>
              <c:y val="0.44519392917369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2974780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2152777777777793E-2"/>
          <c:y val="0.85778527262507187"/>
          <c:w val="0.87672222222222262"/>
          <c:h val="9.75807872245310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KOSTELECKÉ HORKY - MONITORING VODNÍCH A NA VODU VÁZANÝCH EKOSYSTÉMŮ V ROCE 2016</a:t>
            </a:r>
            <a:endParaRPr lang="cs-CZ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 vývoje hladiny podzemní vody v domovních studnách v obci v letech 2005 - 2016</a:t>
            </a:r>
          </a:p>
        </c:rich>
      </c:tx>
      <c:layout>
        <c:manualLayout>
          <c:xMode val="edge"/>
          <c:yMode val="edge"/>
          <c:x val="0.171875"/>
          <c:y val="7.4761101742552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20833333333333"/>
          <c:y val="0.22596964586846593"/>
          <c:w val="0.81041666666666656"/>
          <c:h val="0.57110736368746451"/>
        </c:manualLayout>
      </c:layout>
      <c:lineChart>
        <c:grouping val="standard"/>
        <c:varyColors val="0"/>
        <c:ser>
          <c:idx val="0"/>
          <c:order val="0"/>
          <c:tx>
            <c:strRef>
              <c:f>'přehled (2016)'!$AT$1:$AT$3</c:f>
              <c:strCache>
                <c:ptCount val="3"/>
                <c:pt idx="0">
                  <c:v>studna č.p. 38</c:v>
                </c:pt>
              </c:strCache>
            </c:strRef>
          </c:tx>
          <c:spPr>
            <a:ln w="28575">
              <a:solidFill>
                <a:srgbClr val="33CC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(2016)'!$AT$4:$AT$146</c:f>
              <c:numCache>
                <c:formatCode>General</c:formatCode>
                <c:ptCount val="143"/>
                <c:pt idx="4">
                  <c:v>285.87</c:v>
                </c:pt>
                <c:pt idx="9">
                  <c:v>285.27999999999997</c:v>
                </c:pt>
                <c:pt idx="15">
                  <c:v>286.2</c:v>
                </c:pt>
                <c:pt idx="20">
                  <c:v>285.93</c:v>
                </c:pt>
                <c:pt idx="27">
                  <c:v>285.52999999999997</c:v>
                </c:pt>
                <c:pt idx="33">
                  <c:v>283.2</c:v>
                </c:pt>
                <c:pt idx="39">
                  <c:v>286.04000000000002</c:v>
                </c:pt>
                <c:pt idx="44">
                  <c:v>285.2</c:v>
                </c:pt>
                <c:pt idx="52">
                  <c:v>284.24</c:v>
                </c:pt>
                <c:pt idx="56">
                  <c:v>283.42</c:v>
                </c:pt>
                <c:pt idx="63">
                  <c:v>285.91000000000003</c:v>
                </c:pt>
                <c:pt idx="67">
                  <c:v>285.92</c:v>
                </c:pt>
                <c:pt idx="74">
                  <c:v>285.45999999999998</c:v>
                </c:pt>
                <c:pt idx="79">
                  <c:v>284.42</c:v>
                </c:pt>
                <c:pt idx="86">
                  <c:v>285.47000000000003</c:v>
                </c:pt>
                <c:pt idx="90">
                  <c:v>285.41000000000003</c:v>
                </c:pt>
                <c:pt idx="103" formatCode="0.00">
                  <c:v>284.82</c:v>
                </c:pt>
                <c:pt idx="105" formatCode="0.00">
                  <c:v>284.18</c:v>
                </c:pt>
                <c:pt idx="110">
                  <c:v>284.73</c:v>
                </c:pt>
                <c:pt idx="114">
                  <c:v>284.45999999999998</c:v>
                </c:pt>
                <c:pt idx="118">
                  <c:v>284.38</c:v>
                </c:pt>
                <c:pt idx="121">
                  <c:v>285.72000000000003</c:v>
                </c:pt>
                <c:pt idx="130">
                  <c:v>283.26</c:v>
                </c:pt>
                <c:pt idx="134">
                  <c:v>284.72000000000003</c:v>
                </c:pt>
                <c:pt idx="137">
                  <c:v>284.37</c:v>
                </c:pt>
                <c:pt idx="140">
                  <c:v>282.77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DB1-4A2C-BFD4-292243EDF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968984"/>
        <c:axId val="233164104"/>
      </c:lineChart>
      <c:catAx>
        <c:axId val="228968984"/>
        <c:scaling>
          <c:orientation val="minMax"/>
        </c:scaling>
        <c:delete val="0"/>
        <c:axPos val="b"/>
        <c:numFmt formatCode="[$-405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33164104"/>
        <c:crosses val="autoZero"/>
        <c:auto val="0"/>
        <c:lblAlgn val="ctr"/>
        <c:lblOffset val="100"/>
        <c:tickMarkSkip val="2"/>
        <c:noMultiLvlLbl val="0"/>
      </c:catAx>
      <c:valAx>
        <c:axId val="233164104"/>
        <c:scaling>
          <c:orientation val="minMax"/>
          <c:max val="287"/>
          <c:min val="282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 n.m.</a:t>
                </a:r>
              </a:p>
            </c:rich>
          </c:tx>
          <c:layout>
            <c:manualLayout>
              <c:xMode val="edge"/>
              <c:yMode val="edge"/>
              <c:x val="3.333333333333334E-2"/>
              <c:y val="0.490725126475548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28968984"/>
        <c:crossesAt val="1"/>
        <c:crossBetween val="midCat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666666666666776"/>
          <c:y val="0.88982574480044951"/>
          <c:w val="0.33164173228346516"/>
          <c:h val="6.56035196275001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KOSTELECKÉ HORKY - MONITORING VODNÍCH A NA VODU VÁZANÝCH EKOSYSTÉMŮ V ROCE 2016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Graf vývoje vydatnosti pramenních přelivů v obci v letech 2005 - 2016</a:t>
            </a:r>
          </a:p>
        </c:rich>
      </c:tx>
      <c:layout>
        <c:manualLayout>
          <c:xMode val="edge"/>
          <c:yMode val="edge"/>
          <c:x val="0.1569444444444453"/>
          <c:y val="5.5087127599775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750000000000019E-2"/>
          <c:y val="0.2124789207419899"/>
          <c:w val="0.8802083333333337"/>
          <c:h val="0.5570545250140525"/>
        </c:manualLayout>
      </c:layout>
      <c:lineChart>
        <c:grouping val="standard"/>
        <c:varyColors val="0"/>
        <c:ser>
          <c:idx val="0"/>
          <c:order val="0"/>
          <c:tx>
            <c:strRef>
              <c:f>'přehled (2016)'!$Z$1:$Z$3</c:f>
              <c:strCache>
                <c:ptCount val="3"/>
                <c:pt idx="0">
                  <c:v>přeliv 1</c:v>
                </c:pt>
              </c:strCache>
            </c:strRef>
          </c:tx>
          <c:spPr>
            <a:ln w="28575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(2016)'!$Z$4:$Z$146</c:f>
              <c:numCache>
                <c:formatCode>General</c:formatCode>
                <c:ptCount val="143"/>
                <c:pt idx="4">
                  <c:v>1.96</c:v>
                </c:pt>
                <c:pt idx="5">
                  <c:v>1.76</c:v>
                </c:pt>
                <c:pt idx="6">
                  <c:v>1.8</c:v>
                </c:pt>
                <c:pt idx="7">
                  <c:v>1.49</c:v>
                </c:pt>
                <c:pt idx="8">
                  <c:v>1.61</c:v>
                </c:pt>
                <c:pt idx="9">
                  <c:v>1.65</c:v>
                </c:pt>
                <c:pt idx="10">
                  <c:v>1.85</c:v>
                </c:pt>
                <c:pt idx="11">
                  <c:v>1.73</c:v>
                </c:pt>
                <c:pt idx="12">
                  <c:v>1.73</c:v>
                </c:pt>
                <c:pt idx="15">
                  <c:v>2.0499999999999998</c:v>
                </c:pt>
                <c:pt idx="20">
                  <c:v>2.31</c:v>
                </c:pt>
                <c:pt idx="27">
                  <c:v>1.87</c:v>
                </c:pt>
                <c:pt idx="32">
                  <c:v>2.31</c:v>
                </c:pt>
                <c:pt idx="39">
                  <c:v>2.19</c:v>
                </c:pt>
                <c:pt idx="44">
                  <c:v>2</c:v>
                </c:pt>
                <c:pt idx="51">
                  <c:v>2.06</c:v>
                </c:pt>
                <c:pt idx="56">
                  <c:v>2.02</c:v>
                </c:pt>
                <c:pt idx="62">
                  <c:v>3.01</c:v>
                </c:pt>
                <c:pt idx="67">
                  <c:v>4.8</c:v>
                </c:pt>
                <c:pt idx="74">
                  <c:v>4.5</c:v>
                </c:pt>
                <c:pt idx="79">
                  <c:v>4</c:v>
                </c:pt>
                <c:pt idx="86">
                  <c:v>4.7</c:v>
                </c:pt>
                <c:pt idx="90">
                  <c:v>3.8</c:v>
                </c:pt>
                <c:pt idx="98" formatCode="0.00">
                  <c:v>2.1</c:v>
                </c:pt>
                <c:pt idx="103" formatCode="0.00">
                  <c:v>1.2</c:v>
                </c:pt>
                <c:pt idx="110">
                  <c:v>2.1</c:v>
                </c:pt>
                <c:pt idx="115">
                  <c:v>1.3</c:v>
                </c:pt>
                <c:pt idx="121">
                  <c:v>2</c:v>
                </c:pt>
                <c:pt idx="127">
                  <c:v>1.1000000000000001</c:v>
                </c:pt>
                <c:pt idx="134">
                  <c:v>1.5</c:v>
                </c:pt>
                <c:pt idx="139">
                  <c:v>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04-4662-91E8-1480962EF8CC}"/>
            </c:ext>
          </c:extLst>
        </c:ser>
        <c:ser>
          <c:idx val="1"/>
          <c:order val="1"/>
          <c:tx>
            <c:strRef>
              <c:f>'přehled (2016)'!$AA$1:$AA$3</c:f>
              <c:strCache>
                <c:ptCount val="3"/>
                <c:pt idx="0">
                  <c:v>přeliv 2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(2016)'!$AA$4:$AA$146</c:f>
              <c:numCache>
                <c:formatCode>General</c:formatCode>
                <c:ptCount val="143"/>
                <c:pt idx="4">
                  <c:v>0.14000000000000001</c:v>
                </c:pt>
                <c:pt idx="5">
                  <c:v>0.11</c:v>
                </c:pt>
                <c:pt idx="6">
                  <c:v>0.14000000000000001</c:v>
                </c:pt>
                <c:pt idx="7">
                  <c:v>0.12</c:v>
                </c:pt>
                <c:pt idx="8">
                  <c:v>0.11</c:v>
                </c:pt>
                <c:pt idx="9">
                  <c:v>0.15</c:v>
                </c:pt>
                <c:pt idx="10">
                  <c:v>0.1</c:v>
                </c:pt>
                <c:pt idx="11">
                  <c:v>0.11</c:v>
                </c:pt>
                <c:pt idx="12">
                  <c:v>0.1</c:v>
                </c:pt>
                <c:pt idx="15">
                  <c:v>0.1</c:v>
                </c:pt>
                <c:pt idx="20">
                  <c:v>0.1</c:v>
                </c:pt>
                <c:pt idx="27">
                  <c:v>0.15</c:v>
                </c:pt>
                <c:pt idx="32">
                  <c:v>0.14000000000000001</c:v>
                </c:pt>
                <c:pt idx="39">
                  <c:v>0.14000000000000001</c:v>
                </c:pt>
                <c:pt idx="44">
                  <c:v>0.09</c:v>
                </c:pt>
                <c:pt idx="51">
                  <c:v>0.12</c:v>
                </c:pt>
                <c:pt idx="56">
                  <c:v>0.12</c:v>
                </c:pt>
                <c:pt idx="62">
                  <c:v>0.23</c:v>
                </c:pt>
                <c:pt idx="67">
                  <c:v>0.4</c:v>
                </c:pt>
                <c:pt idx="74">
                  <c:v>0.3</c:v>
                </c:pt>
                <c:pt idx="79">
                  <c:v>0</c:v>
                </c:pt>
                <c:pt idx="86">
                  <c:v>0.4</c:v>
                </c:pt>
                <c:pt idx="90">
                  <c:v>0</c:v>
                </c:pt>
                <c:pt idx="98" formatCode="0.00">
                  <c:v>0.2</c:v>
                </c:pt>
                <c:pt idx="103" formatCode="0.00">
                  <c:v>0.1</c:v>
                </c:pt>
                <c:pt idx="110">
                  <c:v>0.18</c:v>
                </c:pt>
                <c:pt idx="115">
                  <c:v>0.15</c:v>
                </c:pt>
                <c:pt idx="121">
                  <c:v>0.15</c:v>
                </c:pt>
                <c:pt idx="127">
                  <c:v>0.1</c:v>
                </c:pt>
                <c:pt idx="134">
                  <c:v>0.22</c:v>
                </c:pt>
                <c:pt idx="139">
                  <c:v>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04-4662-91E8-1480962EF8CC}"/>
            </c:ext>
          </c:extLst>
        </c:ser>
        <c:ser>
          <c:idx val="2"/>
          <c:order val="2"/>
          <c:tx>
            <c:strRef>
              <c:f>'přehled (2016)'!$AB$1:$AB$3</c:f>
              <c:strCache>
                <c:ptCount val="3"/>
                <c:pt idx="0">
                  <c:v>přeliv 3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(2016)'!$AB$4:$AB$146</c:f>
              <c:numCache>
                <c:formatCode>General</c:formatCode>
                <c:ptCount val="143"/>
                <c:pt idx="4">
                  <c:v>0.46</c:v>
                </c:pt>
                <c:pt idx="5">
                  <c:v>0.63</c:v>
                </c:pt>
                <c:pt idx="6">
                  <c:v>0.49</c:v>
                </c:pt>
                <c:pt idx="7">
                  <c:v>0.51</c:v>
                </c:pt>
                <c:pt idx="8">
                  <c:v>0.49</c:v>
                </c:pt>
                <c:pt idx="9">
                  <c:v>0.37</c:v>
                </c:pt>
                <c:pt idx="10">
                  <c:v>0.39</c:v>
                </c:pt>
                <c:pt idx="11">
                  <c:v>0.56000000000000005</c:v>
                </c:pt>
                <c:pt idx="12">
                  <c:v>0</c:v>
                </c:pt>
                <c:pt idx="15">
                  <c:v>0.65</c:v>
                </c:pt>
                <c:pt idx="20">
                  <c:v>0.31</c:v>
                </c:pt>
                <c:pt idx="27">
                  <c:v>0.84</c:v>
                </c:pt>
                <c:pt idx="32">
                  <c:v>0.6</c:v>
                </c:pt>
                <c:pt idx="39">
                  <c:v>0.91</c:v>
                </c:pt>
                <c:pt idx="44">
                  <c:v>0.5</c:v>
                </c:pt>
                <c:pt idx="51">
                  <c:v>0.32</c:v>
                </c:pt>
                <c:pt idx="56">
                  <c:v>0.38</c:v>
                </c:pt>
                <c:pt idx="62">
                  <c:v>0.37</c:v>
                </c:pt>
                <c:pt idx="67">
                  <c:v>0.75</c:v>
                </c:pt>
                <c:pt idx="74">
                  <c:v>4.4000000000000004</c:v>
                </c:pt>
                <c:pt idx="79">
                  <c:v>3.6</c:v>
                </c:pt>
                <c:pt idx="86">
                  <c:v>4.2</c:v>
                </c:pt>
                <c:pt idx="90">
                  <c:v>3.2</c:v>
                </c:pt>
                <c:pt idx="98" formatCode="0.00">
                  <c:v>1.9</c:v>
                </c:pt>
                <c:pt idx="103" formatCode="0.00">
                  <c:v>1</c:v>
                </c:pt>
                <c:pt idx="110">
                  <c:v>1.7</c:v>
                </c:pt>
                <c:pt idx="115">
                  <c:v>1.1000000000000001</c:v>
                </c:pt>
                <c:pt idx="121">
                  <c:v>0.7</c:v>
                </c:pt>
                <c:pt idx="127">
                  <c:v>0.45</c:v>
                </c:pt>
                <c:pt idx="134">
                  <c:v>0.55000000000000004</c:v>
                </c:pt>
                <c:pt idx="139">
                  <c:v>0.32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704-4662-91E8-1480962EF8CC}"/>
            </c:ext>
          </c:extLst>
        </c:ser>
        <c:ser>
          <c:idx val="3"/>
          <c:order val="3"/>
          <c:tx>
            <c:strRef>
              <c:f>'přehled (2016)'!$AC$1:$AC$3</c:f>
              <c:strCache>
                <c:ptCount val="3"/>
                <c:pt idx="0">
                  <c:v>přeliv 4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(2016)'!$AC$4:$AC$146</c:f>
              <c:numCache>
                <c:formatCode>General</c:formatCode>
                <c:ptCount val="143"/>
                <c:pt idx="4">
                  <c:v>0.24</c:v>
                </c:pt>
                <c:pt idx="5">
                  <c:v>0.15</c:v>
                </c:pt>
                <c:pt idx="6">
                  <c:v>0.2</c:v>
                </c:pt>
                <c:pt idx="7">
                  <c:v>0.17</c:v>
                </c:pt>
                <c:pt idx="8">
                  <c:v>0.19</c:v>
                </c:pt>
                <c:pt idx="9">
                  <c:v>0.41</c:v>
                </c:pt>
                <c:pt idx="10">
                  <c:v>0.54</c:v>
                </c:pt>
                <c:pt idx="11">
                  <c:v>0.57999999999999996</c:v>
                </c:pt>
                <c:pt idx="12">
                  <c:v>0.18</c:v>
                </c:pt>
                <c:pt idx="15">
                  <c:v>0.41</c:v>
                </c:pt>
                <c:pt idx="20">
                  <c:v>0.48</c:v>
                </c:pt>
                <c:pt idx="27">
                  <c:v>0.41</c:v>
                </c:pt>
                <c:pt idx="32">
                  <c:v>0.32</c:v>
                </c:pt>
                <c:pt idx="39">
                  <c:v>0.35</c:v>
                </c:pt>
                <c:pt idx="44">
                  <c:v>0.32</c:v>
                </c:pt>
                <c:pt idx="51">
                  <c:v>0.26</c:v>
                </c:pt>
                <c:pt idx="56">
                  <c:v>0.19</c:v>
                </c:pt>
                <c:pt idx="62">
                  <c:v>0.28000000000000003</c:v>
                </c:pt>
                <c:pt idx="67">
                  <c:v>0.28999999999999998</c:v>
                </c:pt>
                <c:pt idx="74">
                  <c:v>0.7</c:v>
                </c:pt>
                <c:pt idx="79">
                  <c:v>0.3</c:v>
                </c:pt>
                <c:pt idx="86">
                  <c:v>0.6</c:v>
                </c:pt>
                <c:pt idx="90">
                  <c:v>0.1</c:v>
                </c:pt>
                <c:pt idx="98" formatCode="0.00">
                  <c:v>0</c:v>
                </c:pt>
                <c:pt idx="103" formatCode="0.00">
                  <c:v>0</c:v>
                </c:pt>
                <c:pt idx="110">
                  <c:v>0</c:v>
                </c:pt>
                <c:pt idx="115">
                  <c:v>0</c:v>
                </c:pt>
                <c:pt idx="121">
                  <c:v>0</c:v>
                </c:pt>
                <c:pt idx="127">
                  <c:v>0</c:v>
                </c:pt>
                <c:pt idx="134">
                  <c:v>0</c:v>
                </c:pt>
                <c:pt idx="13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704-4662-91E8-1480962EF8CC}"/>
            </c:ext>
          </c:extLst>
        </c:ser>
        <c:ser>
          <c:idx val="4"/>
          <c:order val="4"/>
          <c:tx>
            <c:strRef>
              <c:f>'přehled (2016)'!$AD$1:$AD$3</c:f>
              <c:strCache>
                <c:ptCount val="3"/>
                <c:pt idx="0">
                  <c:v>přeliv 5</c:v>
                </c:pt>
              </c:strCache>
            </c:strRef>
          </c:tx>
          <c:marker>
            <c:symbol val="diamond"/>
            <c:size val="5"/>
          </c:marker>
          <c:cat>
            <c:numRef>
              <c:f>'přehled (2016)'!$B$4:$B$146</c:f>
              <c:numCache>
                <c:formatCode>mmmm\ yy</c:formatCode>
                <c:ptCount val="14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40210</c:v>
                </c:pt>
                <c:pt idx="61">
                  <c:v>40238</c:v>
                </c:pt>
                <c:pt idx="62">
                  <c:v>40269</c:v>
                </c:pt>
                <c:pt idx="63">
                  <c:v>40299</c:v>
                </c:pt>
                <c:pt idx="64">
                  <c:v>40330</c:v>
                </c:pt>
                <c:pt idx="65">
                  <c:v>40360</c:v>
                </c:pt>
                <c:pt idx="66">
                  <c:v>40391</c:v>
                </c:pt>
                <c:pt idx="67">
                  <c:v>40422</c:v>
                </c:pt>
                <c:pt idx="68">
                  <c:v>40452</c:v>
                </c:pt>
                <c:pt idx="69">
                  <c:v>40483</c:v>
                </c:pt>
                <c:pt idx="70">
                  <c:v>40513</c:v>
                </c:pt>
                <c:pt idx="71">
                  <c:v>40544</c:v>
                </c:pt>
                <c:pt idx="72">
                  <c:v>40575</c:v>
                </c:pt>
                <c:pt idx="73">
                  <c:v>40603</c:v>
                </c:pt>
                <c:pt idx="74">
                  <c:v>40634</c:v>
                </c:pt>
                <c:pt idx="75">
                  <c:v>40664</c:v>
                </c:pt>
                <c:pt idx="76">
                  <c:v>40695</c:v>
                </c:pt>
                <c:pt idx="77">
                  <c:v>40725</c:v>
                </c:pt>
                <c:pt idx="78">
                  <c:v>40756</c:v>
                </c:pt>
                <c:pt idx="79">
                  <c:v>40787</c:v>
                </c:pt>
                <c:pt idx="80">
                  <c:v>40817</c:v>
                </c:pt>
                <c:pt idx="81">
                  <c:v>40848</c:v>
                </c:pt>
                <c:pt idx="82">
                  <c:v>40878</c:v>
                </c:pt>
                <c:pt idx="83">
                  <c:v>40909</c:v>
                </c:pt>
                <c:pt idx="84">
                  <c:v>40940</c:v>
                </c:pt>
                <c:pt idx="85">
                  <c:v>40969</c:v>
                </c:pt>
                <c:pt idx="86">
                  <c:v>41000</c:v>
                </c:pt>
                <c:pt idx="87">
                  <c:v>41030</c:v>
                </c:pt>
                <c:pt idx="88">
                  <c:v>41061</c:v>
                </c:pt>
                <c:pt idx="89">
                  <c:v>41091</c:v>
                </c:pt>
                <c:pt idx="90">
                  <c:v>41122</c:v>
                </c:pt>
                <c:pt idx="91">
                  <c:v>41153</c:v>
                </c:pt>
                <c:pt idx="92">
                  <c:v>41183</c:v>
                </c:pt>
                <c:pt idx="93">
                  <c:v>41214</c:v>
                </c:pt>
                <c:pt idx="94">
                  <c:v>41244</c:v>
                </c:pt>
                <c:pt idx="95">
                  <c:v>41275</c:v>
                </c:pt>
                <c:pt idx="96">
                  <c:v>41306</c:v>
                </c:pt>
                <c:pt idx="97">
                  <c:v>41334</c:v>
                </c:pt>
                <c:pt idx="98">
                  <c:v>41365</c:v>
                </c:pt>
                <c:pt idx="99">
                  <c:v>41395</c:v>
                </c:pt>
                <c:pt idx="100">
                  <c:v>41426</c:v>
                </c:pt>
                <c:pt idx="101">
                  <c:v>41456</c:v>
                </c:pt>
                <c:pt idx="102">
                  <c:v>41487</c:v>
                </c:pt>
                <c:pt idx="103">
                  <c:v>41518</c:v>
                </c:pt>
                <c:pt idx="104">
                  <c:v>41548</c:v>
                </c:pt>
                <c:pt idx="105">
                  <c:v>41579</c:v>
                </c:pt>
                <c:pt idx="106">
                  <c:v>41609</c:v>
                </c:pt>
                <c:pt idx="107">
                  <c:v>41640</c:v>
                </c:pt>
                <c:pt idx="108">
                  <c:v>41671</c:v>
                </c:pt>
                <c:pt idx="109">
                  <c:v>41699</c:v>
                </c:pt>
                <c:pt idx="110">
                  <c:v>41730</c:v>
                </c:pt>
                <c:pt idx="111">
                  <c:v>41760</c:v>
                </c:pt>
                <c:pt idx="112">
                  <c:v>41791</c:v>
                </c:pt>
                <c:pt idx="113">
                  <c:v>41821</c:v>
                </c:pt>
                <c:pt idx="114">
                  <c:v>41852</c:v>
                </c:pt>
                <c:pt idx="115">
                  <c:v>41883</c:v>
                </c:pt>
                <c:pt idx="116">
                  <c:v>41913</c:v>
                </c:pt>
                <c:pt idx="117">
                  <c:v>41944</c:v>
                </c:pt>
                <c:pt idx="118">
                  <c:v>41974</c:v>
                </c:pt>
                <c:pt idx="119">
                  <c:v>42005</c:v>
                </c:pt>
                <c:pt idx="120">
                  <c:v>42036</c:v>
                </c:pt>
                <c:pt idx="121">
                  <c:v>42064</c:v>
                </c:pt>
                <c:pt idx="122">
                  <c:v>42095</c:v>
                </c:pt>
                <c:pt idx="123">
                  <c:v>42125</c:v>
                </c:pt>
                <c:pt idx="124">
                  <c:v>42156</c:v>
                </c:pt>
                <c:pt idx="125">
                  <c:v>42186</c:v>
                </c:pt>
                <c:pt idx="126">
                  <c:v>42217</c:v>
                </c:pt>
                <c:pt idx="127">
                  <c:v>42248</c:v>
                </c:pt>
                <c:pt idx="128">
                  <c:v>42278</c:v>
                </c:pt>
                <c:pt idx="129">
                  <c:v>42309</c:v>
                </c:pt>
                <c:pt idx="130">
                  <c:v>42339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  <c:pt idx="137">
                  <c:v>42552</c:v>
                </c:pt>
                <c:pt idx="138">
                  <c:v>42583</c:v>
                </c:pt>
                <c:pt idx="139">
                  <c:v>42614</c:v>
                </c:pt>
                <c:pt idx="140">
                  <c:v>42644</c:v>
                </c:pt>
                <c:pt idx="141">
                  <c:v>42675</c:v>
                </c:pt>
                <c:pt idx="142">
                  <c:v>42705</c:v>
                </c:pt>
              </c:numCache>
            </c:numRef>
          </c:cat>
          <c:val>
            <c:numRef>
              <c:f>'přehled (2016)'!$AD$4:$AD$146</c:f>
              <c:numCache>
                <c:formatCode>General</c:formatCode>
                <c:ptCount val="143"/>
                <c:pt idx="4">
                  <c:v>0.32</c:v>
                </c:pt>
                <c:pt idx="5">
                  <c:v>0.19</c:v>
                </c:pt>
                <c:pt idx="7">
                  <c:v>0.13</c:v>
                </c:pt>
                <c:pt idx="8">
                  <c:v>0.3</c:v>
                </c:pt>
                <c:pt idx="9">
                  <c:v>0.15</c:v>
                </c:pt>
                <c:pt idx="10">
                  <c:v>0.19</c:v>
                </c:pt>
                <c:pt idx="11">
                  <c:v>0.17</c:v>
                </c:pt>
                <c:pt idx="12">
                  <c:v>0</c:v>
                </c:pt>
                <c:pt idx="15">
                  <c:v>0.3</c:v>
                </c:pt>
                <c:pt idx="20">
                  <c:v>0.1</c:v>
                </c:pt>
                <c:pt idx="27">
                  <c:v>0.26</c:v>
                </c:pt>
                <c:pt idx="32">
                  <c:v>0.15</c:v>
                </c:pt>
                <c:pt idx="39">
                  <c:v>0.35</c:v>
                </c:pt>
                <c:pt idx="44">
                  <c:v>0.05</c:v>
                </c:pt>
                <c:pt idx="51">
                  <c:v>0.02</c:v>
                </c:pt>
                <c:pt idx="56">
                  <c:v>0.01</c:v>
                </c:pt>
                <c:pt idx="62">
                  <c:v>0.02</c:v>
                </c:pt>
                <c:pt idx="67">
                  <c:v>0.03</c:v>
                </c:pt>
                <c:pt idx="74">
                  <c:v>0.73</c:v>
                </c:pt>
                <c:pt idx="79">
                  <c:v>0.65</c:v>
                </c:pt>
                <c:pt idx="86">
                  <c:v>0.8</c:v>
                </c:pt>
                <c:pt idx="90">
                  <c:v>0.7</c:v>
                </c:pt>
                <c:pt idx="98" formatCode="0.00">
                  <c:v>0.21</c:v>
                </c:pt>
                <c:pt idx="103" formatCode="0.00">
                  <c:v>0.62</c:v>
                </c:pt>
                <c:pt idx="110">
                  <c:v>0.7</c:v>
                </c:pt>
                <c:pt idx="115">
                  <c:v>0.6</c:v>
                </c:pt>
                <c:pt idx="121">
                  <c:v>0.25</c:v>
                </c:pt>
                <c:pt idx="127">
                  <c:v>0.15</c:v>
                </c:pt>
                <c:pt idx="134">
                  <c:v>0.3</c:v>
                </c:pt>
                <c:pt idx="139">
                  <c:v>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704-4662-91E8-1480962EF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64888"/>
        <c:axId val="233165280"/>
      </c:lineChart>
      <c:dateAx>
        <c:axId val="2331648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33165280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233165280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l/s</a:t>
                </a:r>
              </a:p>
            </c:rich>
          </c:tx>
          <c:layout>
            <c:manualLayout>
              <c:xMode val="edge"/>
              <c:yMode val="edge"/>
              <c:x val="1.5625E-2"/>
              <c:y val="0.4620573355817872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3316488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4305555555555555E-2"/>
          <c:y val="0.85103991006183366"/>
          <c:w val="0.83402777777777781"/>
          <c:h val="0.121978639685216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8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004560" cy="8770620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0.95975</cdr:x>
      <cdr:y>0.85425</cdr:y>
    </cdr:from>
    <cdr:to>
      <cdr:x>1</cdr:x>
      <cdr:y>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75954" y="4825082"/>
          <a:ext cx="368046" cy="8232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Příloha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č. 5.5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136380" cy="5646420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0.95525</cdr:x>
      <cdr:y>0.8355</cdr:y>
    </cdr:from>
    <cdr:to>
      <cdr:x>0.9895</cdr:x>
      <cdr:y>0.97575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34806" y="4719176"/>
          <a:ext cx="313182" cy="7921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Příloha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č. 5.6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136455" cy="5650871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0.958</cdr:x>
      <cdr:y>0.84425</cdr:y>
    </cdr:from>
    <cdr:to>
      <cdr:x>0.99875</cdr:x>
      <cdr:y>1</cdr:y>
    </cdr:to>
    <cdr:sp macro="" textlink="">
      <cdr:nvSpPr>
        <cdr:cNvPr id="2078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9952" y="4768598"/>
          <a:ext cx="372618" cy="879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Příloha č. 5.7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136380" cy="5646420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0.95975</cdr:x>
      <cdr:y>0.84775</cdr:y>
    </cdr:from>
    <cdr:to>
      <cdr:x>1</cdr:x>
      <cdr:y>1</cdr:y>
    </cdr:to>
    <cdr:sp macro="" textlink="">
      <cdr:nvSpPr>
        <cdr:cNvPr id="645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75954" y="4788368"/>
          <a:ext cx="368046" cy="8599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Příloha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č. 5.8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137073" cy="5645727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0.95825</cdr:x>
      <cdr:y>0.8145</cdr:y>
    </cdr:from>
    <cdr:to>
      <cdr:x>1</cdr:x>
      <cdr:y>0.98375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62238" y="4600561"/>
          <a:ext cx="381762" cy="955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Příloha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č. 5.1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142875</xdr:rowOff>
    </xdr:from>
    <xdr:to>
      <xdr:col>31</xdr:col>
      <xdr:colOff>523875</xdr:colOff>
      <xdr:row>43</xdr:row>
      <xdr:rowOff>28575</xdr:rowOff>
    </xdr:to>
    <xdr:graphicFrame macro="">
      <xdr:nvGraphicFramePr>
        <xdr:cNvPr id="105473" name="Chart 1">
          <a:extLst>
            <a:ext uri="{FF2B5EF4-FFF2-40B4-BE49-F238E27FC236}">
              <a16:creationId xmlns="" xmlns:a16="http://schemas.microsoft.com/office/drawing/2014/main" id="{00000000-0008-0000-1800-0000019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38100</xdr:colOff>
      <xdr:row>36</xdr:row>
      <xdr:rowOff>9525</xdr:rowOff>
    </xdr:from>
    <xdr:to>
      <xdr:col>31</xdr:col>
      <xdr:colOff>381000</xdr:colOff>
      <xdr:row>42</xdr:row>
      <xdr:rowOff>76200</xdr:rowOff>
    </xdr:to>
    <xdr:sp macro="" textlink="">
      <xdr:nvSpPr>
        <xdr:cNvPr id="105474" name="Text Box 2">
          <a:extLst>
            <a:ext uri="{FF2B5EF4-FFF2-40B4-BE49-F238E27FC236}">
              <a16:creationId xmlns="" xmlns:a16="http://schemas.microsoft.com/office/drawing/2014/main" id="{00000000-0008-0000-1800-0000029C0100}"/>
            </a:ext>
          </a:extLst>
        </xdr:cNvPr>
        <xdr:cNvSpPr txBox="1">
          <a:spLocks noChangeArrowheads="1"/>
        </xdr:cNvSpPr>
      </xdr:nvSpPr>
      <xdr:spPr bwMode="auto">
        <a:xfrm>
          <a:off x="18935700" y="6124575"/>
          <a:ext cx="342900" cy="1038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22860" rIns="0" bIns="0" anchor="b" upright="1"/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Příloha č. 6.3</a:t>
          </a:r>
        </a:p>
      </xdr:txBody>
    </xdr:sp>
    <xdr:clientData/>
  </xdr:twoCellAnchor>
  <xdr:twoCellAnchor>
    <xdr:from>
      <xdr:col>16</xdr:col>
      <xdr:colOff>38100</xdr:colOff>
      <xdr:row>44</xdr:row>
      <xdr:rowOff>85725</xdr:rowOff>
    </xdr:from>
    <xdr:to>
      <xdr:col>31</xdr:col>
      <xdr:colOff>542925</xdr:colOff>
      <xdr:row>89</xdr:row>
      <xdr:rowOff>47625</xdr:rowOff>
    </xdr:to>
    <xdr:graphicFrame macro="">
      <xdr:nvGraphicFramePr>
        <xdr:cNvPr id="105475" name="Chart 3">
          <a:extLst>
            <a:ext uri="{FF2B5EF4-FFF2-40B4-BE49-F238E27FC236}">
              <a16:creationId xmlns="" xmlns:a16="http://schemas.microsoft.com/office/drawing/2014/main" id="{00000000-0008-0000-1800-0000039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542925</xdr:colOff>
      <xdr:row>82</xdr:row>
      <xdr:rowOff>28575</xdr:rowOff>
    </xdr:from>
    <xdr:to>
      <xdr:col>15</xdr:col>
      <xdr:colOff>276225</xdr:colOff>
      <xdr:row>88</xdr:row>
      <xdr:rowOff>95250</xdr:rowOff>
    </xdr:to>
    <xdr:sp macro="" textlink="">
      <xdr:nvSpPr>
        <xdr:cNvPr id="105476" name="Text Box 4">
          <a:extLst>
            <a:ext uri="{FF2B5EF4-FFF2-40B4-BE49-F238E27FC236}">
              <a16:creationId xmlns="" xmlns:a16="http://schemas.microsoft.com/office/drawing/2014/main" id="{00000000-0008-0000-1800-0000049C0100}"/>
            </a:ext>
          </a:extLst>
        </xdr:cNvPr>
        <xdr:cNvSpPr txBox="1">
          <a:spLocks noChangeArrowheads="1"/>
        </xdr:cNvSpPr>
      </xdr:nvSpPr>
      <xdr:spPr bwMode="auto">
        <a:xfrm>
          <a:off x="9077325" y="13592175"/>
          <a:ext cx="342900" cy="1038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22860" rIns="0" bIns="0" anchor="b" upright="1"/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Příloha č. 6.1</a:t>
          </a:r>
        </a:p>
      </xdr:txBody>
    </xdr:sp>
    <xdr:clientData/>
  </xdr:twoCellAnchor>
  <xdr:twoCellAnchor>
    <xdr:from>
      <xdr:col>17</xdr:col>
      <xdr:colOff>76200</xdr:colOff>
      <xdr:row>49</xdr:row>
      <xdr:rowOff>76200</xdr:rowOff>
    </xdr:from>
    <xdr:to>
      <xdr:col>31</xdr:col>
      <xdr:colOff>219075</xdr:colOff>
      <xdr:row>54</xdr:row>
      <xdr:rowOff>38100</xdr:rowOff>
    </xdr:to>
    <xdr:sp macro="" textlink="">
      <xdr:nvSpPr>
        <xdr:cNvPr id="105477" name="Text Box 5">
          <a:extLst>
            <a:ext uri="{FF2B5EF4-FFF2-40B4-BE49-F238E27FC236}">
              <a16:creationId xmlns="" xmlns:a16="http://schemas.microsoft.com/office/drawing/2014/main" id="{00000000-0008-0000-1800-0000059C0100}"/>
            </a:ext>
          </a:extLst>
        </xdr:cNvPr>
        <xdr:cNvSpPr txBox="1">
          <a:spLocks noChangeArrowheads="1"/>
        </xdr:cNvSpPr>
      </xdr:nvSpPr>
      <xdr:spPr bwMode="auto">
        <a:xfrm>
          <a:off x="10439400" y="8296275"/>
          <a:ext cx="86772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cs-CZ" sz="12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KOSTELECKÉ HORKY - MONITORING VODNÍCH A NA VODY VÁZANÝCH </a:t>
          </a:r>
        </a:p>
        <a:p>
          <a:pPr algn="ctr" rtl="0">
            <a:defRPr sz="1000"/>
          </a:pPr>
          <a:r>
            <a:rPr lang="cs-CZ" sz="12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EKOSYSTÉMŮ V ROCE 2010</a:t>
          </a:r>
        </a:p>
        <a:p>
          <a:pPr algn="ctr" rtl="0">
            <a:defRPr sz="1000"/>
          </a:pPr>
          <a:r>
            <a:rPr lang="cs-CZ" sz="12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Graf vývoje hladiny podzemní vody v monitorovacích vrtech řady "V" v roce 2010</a:t>
          </a:r>
        </a:p>
      </xdr:txBody>
    </xdr:sp>
    <xdr:clientData/>
  </xdr:twoCellAnchor>
  <xdr:twoCellAnchor>
    <xdr:from>
      <xdr:col>0</xdr:col>
      <xdr:colOff>0</xdr:colOff>
      <xdr:row>44</xdr:row>
      <xdr:rowOff>47625</xdr:rowOff>
    </xdr:from>
    <xdr:to>
      <xdr:col>15</xdr:col>
      <xdr:colOff>514350</xdr:colOff>
      <xdr:row>89</xdr:row>
      <xdr:rowOff>123825</xdr:rowOff>
    </xdr:to>
    <xdr:graphicFrame macro="">
      <xdr:nvGraphicFramePr>
        <xdr:cNvPr id="105478" name="Chart 6">
          <a:extLst>
            <a:ext uri="{FF2B5EF4-FFF2-40B4-BE49-F238E27FC236}">
              <a16:creationId xmlns="" xmlns:a16="http://schemas.microsoft.com/office/drawing/2014/main" id="{00000000-0008-0000-1800-0000069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76200</xdr:colOff>
      <xdr:row>83</xdr:row>
      <xdr:rowOff>0</xdr:rowOff>
    </xdr:from>
    <xdr:to>
      <xdr:col>31</xdr:col>
      <xdr:colOff>419100</xdr:colOff>
      <xdr:row>89</xdr:row>
      <xdr:rowOff>66675</xdr:rowOff>
    </xdr:to>
    <xdr:sp macro="" textlink="">
      <xdr:nvSpPr>
        <xdr:cNvPr id="105479" name="Text Box 7">
          <a:extLst>
            <a:ext uri="{FF2B5EF4-FFF2-40B4-BE49-F238E27FC236}">
              <a16:creationId xmlns="" xmlns:a16="http://schemas.microsoft.com/office/drawing/2014/main" id="{00000000-0008-0000-1800-0000079C0100}"/>
            </a:ext>
          </a:extLst>
        </xdr:cNvPr>
        <xdr:cNvSpPr txBox="1">
          <a:spLocks noChangeArrowheads="1"/>
        </xdr:cNvSpPr>
      </xdr:nvSpPr>
      <xdr:spPr bwMode="auto">
        <a:xfrm>
          <a:off x="18973800" y="13725525"/>
          <a:ext cx="342900" cy="1038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22860" rIns="0" bIns="0" anchor="b" upright="1"/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Příloha č. 6.1</a:t>
          </a:r>
        </a:p>
      </xdr:txBody>
    </xdr:sp>
    <xdr:clientData/>
  </xdr:twoCellAnchor>
  <xdr:twoCellAnchor>
    <xdr:from>
      <xdr:col>15</xdr:col>
      <xdr:colOff>9525</xdr:colOff>
      <xdr:row>83</xdr:row>
      <xdr:rowOff>19050</xdr:rowOff>
    </xdr:from>
    <xdr:to>
      <xdr:col>15</xdr:col>
      <xdr:colOff>352425</xdr:colOff>
      <xdr:row>89</xdr:row>
      <xdr:rowOff>85725</xdr:rowOff>
    </xdr:to>
    <xdr:sp macro="" textlink="">
      <xdr:nvSpPr>
        <xdr:cNvPr id="105480" name="Text Box 8">
          <a:extLst>
            <a:ext uri="{FF2B5EF4-FFF2-40B4-BE49-F238E27FC236}">
              <a16:creationId xmlns="" xmlns:a16="http://schemas.microsoft.com/office/drawing/2014/main" id="{00000000-0008-0000-1800-0000089C0100}"/>
            </a:ext>
          </a:extLst>
        </xdr:cNvPr>
        <xdr:cNvSpPr txBox="1">
          <a:spLocks noChangeArrowheads="1"/>
        </xdr:cNvSpPr>
      </xdr:nvSpPr>
      <xdr:spPr bwMode="auto">
        <a:xfrm>
          <a:off x="9153525" y="13744575"/>
          <a:ext cx="342900" cy="1038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22860" rIns="0" bIns="0" anchor="b" upright="1"/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Příloha č. 6.2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0.19525</cdr:x>
      <cdr:y>0.05125</cdr:y>
    </cdr:from>
    <cdr:to>
      <cdr:x>0.808</cdr:x>
      <cdr:y>0.08525</cdr:y>
    </cdr:to>
    <cdr:sp macro="" textlink="">
      <cdr:nvSpPr>
        <cdr:cNvPr id="66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3506" y="450568"/>
          <a:ext cx="3682796" cy="2989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Vývoj hladiny podzemní vody na studni v letech 2005 - 2009</a:t>
          </a:r>
        </a:p>
      </cdr:txBody>
    </cdr:sp>
  </cdr:relSizeAnchor>
  <cdr:relSizeAnchor xmlns:cdr="http://schemas.openxmlformats.org/drawingml/2006/chartDrawing">
    <cdr:from>
      <cdr:x>0.04775</cdr:x>
      <cdr:y>0.43925</cdr:y>
    </cdr:from>
    <cdr:to>
      <cdr:x>0.99675</cdr:x>
      <cdr:y>0.843</cdr:y>
    </cdr:to>
    <cdr:graphicFrame macro="">
      <cdr:nvGraphicFramePr>
        <cdr:cNvPr id="66562" name="Chart 2">
          <a:extLst xmlns:a="http://schemas.openxmlformats.org/drawingml/2006/main">
            <a:ext uri="{FF2B5EF4-FFF2-40B4-BE49-F238E27FC236}">
              <a16:creationId xmlns="" xmlns:a16="http://schemas.microsoft.com/office/drawing/2014/main" id="{17BCA953-18F8-4BE1-A9E5-6C289F3D9570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0.04703</cdr:x>
      <cdr:y>0.07647</cdr:y>
    </cdr:from>
    <cdr:to>
      <cdr:x>0.93836</cdr:x>
      <cdr:y>0.18254</cdr:y>
    </cdr:to>
    <cdr:sp macro="" textlink="">
      <cdr:nvSpPr>
        <cdr:cNvPr id="106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208" y="549481"/>
          <a:ext cx="8566306" cy="75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KOSTELECKÉ HORKY - MONITORING VODNÍCH A NA VODY VÁZANÝCH </a:t>
          </a:r>
        </a:p>
        <a:p xmlns:a="http://schemas.openxmlformats.org/drawingml/2006/main">
          <a:pPr algn="ctr" rtl="0">
            <a:defRPr sz="1000"/>
          </a:pPr>
          <a:r>
            <a:rPr lang="cs-CZ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EKOSYSTÉMŮ V ROCE 2010</a:t>
          </a:r>
        </a:p>
        <a:p xmlns:a="http://schemas.openxmlformats.org/drawingml/2006/main">
          <a:pPr algn="ctr" rtl="0">
            <a:defRPr sz="1000"/>
          </a:pPr>
          <a:r>
            <a:rPr lang="cs-CZ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Graf vývoje průtoků povrchové vody na profilech řady "P" v roce 2010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0.04032</cdr:x>
      <cdr:y>0.13305</cdr:y>
    </cdr:from>
    <cdr:to>
      <cdr:x>0.95324</cdr:x>
      <cdr:y>0.23768</cdr:y>
    </cdr:to>
    <cdr:sp macro="" textlink="">
      <cdr:nvSpPr>
        <cdr:cNvPr id="1177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021" y="984088"/>
          <a:ext cx="8825961" cy="771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KOSTELECKÉ HORKY - MONITORING VODNÍCH A NA VODY VÁZANÝCH </a:t>
          </a:r>
        </a:p>
        <a:p xmlns:a="http://schemas.openxmlformats.org/drawingml/2006/main">
          <a:pPr algn="ctr" rtl="0">
            <a:defRPr sz="1000"/>
          </a:pPr>
          <a:r>
            <a:rPr lang="cs-CZ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EKOSYSTÉMŮ V ROCE 2010</a:t>
          </a:r>
        </a:p>
        <a:p xmlns:a="http://schemas.openxmlformats.org/drawingml/2006/main">
          <a:pPr algn="ctr" rtl="0">
            <a:defRPr sz="1000"/>
          </a:pPr>
          <a:r>
            <a:rPr lang="cs-CZ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Graf vývoje hladiny podzemní vody v monitorovacích vrtech řady "M" v roce 2010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1961" cy="6007223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0.03873</cdr:x>
      <cdr:y>0.37284</cdr:y>
    </cdr:from>
    <cdr:to>
      <cdr:x>0.07487</cdr:x>
      <cdr:y>0.65113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360187" y="2241176"/>
          <a:ext cx="336177" cy="1672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 anchorCtr="1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stav hladiny (m n.m.)</a:t>
          </a:r>
        </a:p>
      </cdr:txBody>
    </cdr:sp>
  </cdr:relSizeAnchor>
  <cdr:relSizeAnchor xmlns:cdr="http://schemas.openxmlformats.org/drawingml/2006/chartDrawing">
    <cdr:from>
      <cdr:x>0.07057</cdr:x>
      <cdr:y>0.08921</cdr:y>
    </cdr:from>
    <cdr:to>
      <cdr:x>0.92169</cdr:x>
      <cdr:y>0.2237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56343" y="536282"/>
          <a:ext cx="7916156" cy="808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 fontAlgn="base"/>
          <a:r>
            <a:rPr lang="cs-CZ" sz="1400" b="1" i="0" baseline="0">
              <a:latin typeface="Arial" pitchFamily="34" charset="0"/>
              <a:ea typeface="+mn-ea"/>
              <a:cs typeface="Arial" pitchFamily="34" charset="0"/>
            </a:rPr>
            <a:t>KOSTELECKÉ HORKY - MONITORING VODNÍCH A NA VODU VÁZANÝCH</a:t>
          </a:r>
        </a:p>
        <a:p xmlns:a="http://schemas.openxmlformats.org/drawingml/2006/main">
          <a:pPr algn="ctr" rtl="0" fontAlgn="base"/>
          <a:r>
            <a:rPr lang="cs-CZ" sz="1400" b="1" i="0" baseline="0">
              <a:latin typeface="Arial" pitchFamily="34" charset="0"/>
              <a:ea typeface="+mn-ea"/>
              <a:cs typeface="Arial" pitchFamily="34" charset="0"/>
            </a:rPr>
            <a:t>EKOSYSTÉMŮ V ROCE 2014</a:t>
          </a:r>
          <a:endParaRPr lang="cs-CZ" sz="1400" b="0" i="0" baseline="0">
            <a:latin typeface="Arial" pitchFamily="34" charset="0"/>
            <a:ea typeface="+mn-ea"/>
            <a:cs typeface="Arial" pitchFamily="34" charset="0"/>
          </a:endParaRPr>
        </a:p>
        <a:p xmlns:a="http://schemas.openxmlformats.org/drawingml/2006/main">
          <a:pPr algn="ctr" rtl="0"/>
          <a:r>
            <a:rPr lang="cs-CZ" sz="1200" b="1" i="0" baseline="0">
              <a:latin typeface="Arial" pitchFamily="34" charset="0"/>
              <a:ea typeface="+mn-ea"/>
              <a:cs typeface="Arial" pitchFamily="34" charset="0"/>
            </a:rPr>
            <a:t>Graf vývoje hladiny podzemní vody v monitorovacích vrtech řady "V" v roce 2014</a:t>
          </a:r>
          <a:endParaRPr lang="cs-CZ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0.95095</cdr:x>
      <cdr:y>0.84021</cdr:y>
    </cdr:from>
    <cdr:to>
      <cdr:x>0.98193</cdr:x>
      <cdr:y>0.97603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8844642" y="5050652"/>
          <a:ext cx="288151" cy="816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" wrap="square" rtlCol="0"/>
        <a:lstStyle xmlns:a="http://schemas.openxmlformats.org/drawingml/2006/main"/>
        <a:p xmlns:a="http://schemas.openxmlformats.org/drawingml/2006/main">
          <a:r>
            <a:rPr lang="cs-CZ" sz="900">
              <a:latin typeface="Arial" pitchFamily="34" charset="0"/>
              <a:cs typeface="Arial" pitchFamily="34" charset="0"/>
            </a:rPr>
            <a:t>Příloha č. 6.1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91961" cy="6007223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0.05336</cdr:x>
      <cdr:y>0.36884</cdr:y>
    </cdr:from>
    <cdr:to>
      <cdr:x>0.07831</cdr:x>
      <cdr:y>0.54328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96260" y="2217165"/>
          <a:ext cx="232122" cy="1048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r>
            <a:rPr lang="cs-CZ" sz="1000" b="1">
              <a:latin typeface="Arial" pitchFamily="34" charset="0"/>
              <a:cs typeface="Arial" pitchFamily="34" charset="0"/>
            </a:rPr>
            <a:t>m n.m.</a:t>
          </a:r>
        </a:p>
      </cdr:txBody>
    </cdr:sp>
  </cdr:relSizeAnchor>
  <cdr:relSizeAnchor xmlns:cdr="http://schemas.openxmlformats.org/drawingml/2006/chartDrawing">
    <cdr:from>
      <cdr:x>0.94492</cdr:x>
      <cdr:y>0.8229</cdr:y>
    </cdr:from>
    <cdr:to>
      <cdr:x>0.97332</cdr:x>
      <cdr:y>0.9747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8788613" y="4946597"/>
          <a:ext cx="264139" cy="912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" wrap="square" rtlCol="0"/>
        <a:lstStyle xmlns:a="http://schemas.openxmlformats.org/drawingml/2006/main"/>
        <a:p xmlns:a="http://schemas.openxmlformats.org/drawingml/2006/main">
          <a:r>
            <a:rPr lang="cs-CZ" sz="1000">
              <a:latin typeface="Arial" pitchFamily="34" charset="0"/>
              <a:cs typeface="Arial" pitchFamily="34" charset="0"/>
            </a:rPr>
            <a:t>Příloha</a:t>
          </a:r>
          <a:r>
            <a:rPr lang="cs-CZ" sz="1100"/>
            <a:t> č. 6.2</a:t>
          </a:r>
        </a:p>
      </cdr:txBody>
    </cdr:sp>
  </cdr:relSizeAnchor>
  <cdr:relSizeAnchor xmlns:cdr="http://schemas.openxmlformats.org/drawingml/2006/chartDrawing">
    <cdr:from>
      <cdr:x>0.07573</cdr:x>
      <cdr:y>0.07324</cdr:y>
    </cdr:from>
    <cdr:to>
      <cdr:x>0.94578</cdr:x>
      <cdr:y>0.20107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704370" y="440232"/>
          <a:ext cx="8092248" cy="768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 fontAlgn="base"/>
          <a:r>
            <a:rPr lang="cs-CZ" sz="1400" b="1" i="0" baseline="0">
              <a:latin typeface="Arial" pitchFamily="34" charset="0"/>
              <a:ea typeface="+mn-ea"/>
              <a:cs typeface="Arial" pitchFamily="34" charset="0"/>
            </a:rPr>
            <a:t>KOSTELECKÉ HORKY - MONITORING VODNÍCH A NA VODU VÁZANÝCH</a:t>
          </a:r>
          <a:endParaRPr lang="cs-CZ" sz="14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 fontAlgn="base"/>
          <a:r>
            <a:rPr lang="cs-CZ" sz="1400" b="1" i="0" baseline="0">
              <a:latin typeface="Arial" pitchFamily="34" charset="0"/>
              <a:ea typeface="+mn-ea"/>
              <a:cs typeface="Arial" pitchFamily="34" charset="0"/>
            </a:rPr>
            <a:t>EKOSYSTÉMŮ V ROCE 2014</a:t>
          </a:r>
          <a:endParaRPr lang="cs-CZ" sz="1400" b="0" i="0" baseline="0">
            <a:latin typeface="Arial" pitchFamily="34" charset="0"/>
            <a:ea typeface="+mn-ea"/>
            <a:cs typeface="Arial" pitchFamily="34" charset="0"/>
          </a:endParaRPr>
        </a:p>
        <a:p xmlns:a="http://schemas.openxmlformats.org/drawingml/2006/main">
          <a:pPr algn="ctr" rtl="0"/>
          <a:r>
            <a:rPr lang="cs-CZ" sz="1200" b="1" i="0" baseline="0">
              <a:latin typeface="Arial" pitchFamily="34" charset="0"/>
              <a:ea typeface="+mn-ea"/>
              <a:cs typeface="Arial" pitchFamily="34" charset="0"/>
            </a:rPr>
            <a:t>Graf vývoje hladiny podzemní vody v monitorovacích vrtech řady "M" v roce 2014</a:t>
          </a:r>
          <a:endParaRPr lang="cs-CZ" sz="1200">
            <a:latin typeface="Arial" pitchFamily="34" charset="0"/>
            <a:ea typeface="+mn-ea"/>
            <a:cs typeface="Arial" pitchFamily="34" charset="0"/>
          </a:endParaRPr>
        </a:p>
        <a:p xmlns:a="http://schemas.openxmlformats.org/drawingml/2006/main">
          <a:endParaRPr lang="cs-CZ" sz="1100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07100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0.94062</cdr:x>
      <cdr:y>0.84687</cdr:y>
    </cdr:from>
    <cdr:to>
      <cdr:x>0.98537</cdr:x>
      <cdr:y>0.98003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8748593" y="5090672"/>
          <a:ext cx="416219" cy="8004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" wrap="square" rtlCol="0"/>
        <a:lstStyle xmlns:a="http://schemas.openxmlformats.org/drawingml/2006/main"/>
        <a:p xmlns:a="http://schemas.openxmlformats.org/drawingml/2006/main">
          <a:r>
            <a:rPr lang="cs-CZ" sz="900">
              <a:latin typeface="Arial" pitchFamily="34" charset="0"/>
              <a:cs typeface="Arial" pitchFamily="34" charset="0"/>
            </a:rPr>
            <a:t>Příloha č. 6.3</a:t>
          </a:r>
        </a:p>
      </cdr:txBody>
    </cdr:sp>
  </cdr:relSizeAnchor>
  <cdr:relSizeAnchor xmlns:cdr="http://schemas.openxmlformats.org/drawingml/2006/chartDrawing">
    <cdr:from>
      <cdr:x>0.1136</cdr:x>
      <cdr:y>0.03595</cdr:y>
    </cdr:from>
    <cdr:to>
      <cdr:x>0.92513</cdr:x>
      <cdr:y>0.15846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056555" y="216114"/>
          <a:ext cx="7547962" cy="736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0.10573</cdr:x>
      <cdr:y>0.05276</cdr:y>
    </cdr:from>
    <cdr:to>
      <cdr:x>0.90435</cdr:x>
      <cdr:y>0.17792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983396" y="317128"/>
          <a:ext cx="7427899" cy="7523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 fontAlgn="base"/>
          <a:r>
            <a:rPr lang="cs-CZ" sz="1400" b="1" i="0" baseline="0">
              <a:latin typeface="Arial" pitchFamily="34" charset="0"/>
              <a:ea typeface="+mn-ea"/>
              <a:cs typeface="Arial" pitchFamily="34" charset="0"/>
            </a:rPr>
            <a:t>KOSTELECKÉ HORKY - MONITORING VODNÍCH A NA VODU VÁZANÝCH</a:t>
          </a:r>
          <a:endParaRPr lang="cs-CZ" sz="14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 fontAlgn="base"/>
          <a:r>
            <a:rPr lang="cs-CZ" sz="1400" b="1" i="0" baseline="0">
              <a:latin typeface="Arial" pitchFamily="34" charset="0"/>
              <a:ea typeface="+mn-ea"/>
              <a:cs typeface="Arial" pitchFamily="34" charset="0"/>
            </a:rPr>
            <a:t>EKOSYSTÉMŮ V ROCE 2014</a:t>
          </a:r>
          <a:endParaRPr lang="cs-CZ" sz="1400" b="0" i="0" baseline="0">
            <a:latin typeface="Arial" pitchFamily="34" charset="0"/>
            <a:ea typeface="+mn-ea"/>
            <a:cs typeface="Arial" pitchFamily="34" charset="0"/>
          </a:endParaRPr>
        </a:p>
        <a:p xmlns:a="http://schemas.openxmlformats.org/drawingml/2006/main">
          <a:pPr algn="ctr" rtl="0"/>
          <a:r>
            <a:rPr lang="cs-CZ" sz="1200" b="1" i="0" baseline="0">
              <a:latin typeface="Arial" pitchFamily="34" charset="0"/>
              <a:ea typeface="+mn-ea"/>
              <a:cs typeface="Arial" pitchFamily="34" charset="0"/>
            </a:rPr>
            <a:t>Graf vývoje hladiny podzemní vody v monitorovacích vrtech řady "P" v roce 2014</a:t>
          </a:r>
          <a:endParaRPr lang="cs-CZ" sz="1200">
            <a:latin typeface="Arial" pitchFamily="34" charset="0"/>
            <a:ea typeface="+mn-ea"/>
            <a:cs typeface="Arial" pitchFamily="34" charset="0"/>
          </a:endParaRP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0.03736</cdr:x>
      <cdr:y>0.42308</cdr:y>
    </cdr:from>
    <cdr:to>
      <cdr:x>0.0773</cdr:x>
      <cdr:y>0.5641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347462" y="2543175"/>
          <a:ext cx="37147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r>
            <a:rPr lang="cs-CZ" sz="1000" b="1">
              <a:latin typeface="Arial" pitchFamily="34" charset="0"/>
              <a:cs typeface="Arial" pitchFamily="34" charset="0"/>
            </a:rPr>
            <a:t>průtok (l/s)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37073" cy="5645727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0.968</cdr:x>
      <cdr:y>0.85425</cdr:y>
    </cdr:from>
    <cdr:to>
      <cdr:x>0.999</cdr:x>
      <cdr:y>0.9995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51392" y="4825082"/>
          <a:ext cx="283464" cy="8204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Příloha č. 5.4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36380" cy="5646420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0.96725</cdr:x>
      <cdr:y>0.83975</cdr:y>
    </cdr:from>
    <cdr:to>
      <cdr:x>1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44534" y="4743181"/>
          <a:ext cx="299466" cy="9051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Příloha č. 5.3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36380" cy="5646420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0.9665</cdr:x>
      <cdr:y>0.839</cdr:y>
    </cdr:from>
    <cdr:to>
      <cdr:x>0.99075</cdr:x>
      <cdr:y>0.99675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37676" y="4738945"/>
          <a:ext cx="221742" cy="891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Příloha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č. 5.2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136380" cy="5646420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2008\Kostelecke_Horky_pisnik_20071056\monitoring_prelivy,vr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dlohy"/>
      <sheetName val="příloha č.11"/>
      <sheetName val="příloha č.7"/>
      <sheetName val="příloha č.5"/>
      <sheetName val="příloha č.6"/>
      <sheetName val="příloha č.8"/>
      <sheetName val="souhrn"/>
      <sheetName val="příloha č.4"/>
      <sheetName val="jak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3">
          <cell r="D13" t="str">
            <v>-</v>
          </cell>
          <cell r="E13" t="str">
            <v>-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43"/>
  <sheetViews>
    <sheetView tabSelected="1" view="pageBreakPreview" zoomScaleNormal="75" zoomScaleSheetLayoutView="100" workbookViewId="0">
      <pane xSplit="2" ySplit="3" topLeftCell="C115" activePane="bottomRight" state="frozen"/>
      <selection pane="topRight" activeCell="C1" sqref="C1"/>
      <selection pane="bottomLeft" activeCell="A4" sqref="A4"/>
      <selection pane="bottomRight" activeCell="I18" sqref="I18"/>
    </sheetView>
  </sheetViews>
  <sheetFormatPr defaultRowHeight="13.2" x14ac:dyDescent="0.25"/>
  <cols>
    <col min="1" max="1" width="5.5546875" customWidth="1"/>
    <col min="2" max="2" width="12.33203125" bestFit="1" customWidth="1"/>
    <col min="3" max="3" width="4.88671875" customWidth="1"/>
    <col min="4" max="4" width="5.44140625" customWidth="1"/>
    <col min="5" max="5" width="5.5546875" customWidth="1"/>
    <col min="6" max="6" width="6.33203125" customWidth="1"/>
    <col min="7" max="11" width="5.5546875" customWidth="1"/>
    <col min="12" max="12" width="5.88671875" customWidth="1"/>
    <col min="13" max="13" width="3.5546875" customWidth="1"/>
    <col min="14" max="14" width="7.88671875" customWidth="1"/>
    <col min="15" max="15" width="8.33203125" customWidth="1"/>
    <col min="16" max="16" width="7.88671875" customWidth="1"/>
    <col min="17" max="17" width="8.44140625" customWidth="1"/>
    <col min="18" max="18" width="8.88671875" customWidth="1"/>
    <col min="19" max="20" width="8.44140625" customWidth="1"/>
    <col min="21" max="21" width="8.109375" customWidth="1"/>
    <col min="22" max="22" width="8.6640625" customWidth="1"/>
    <col min="23" max="24" width="8.44140625" customWidth="1"/>
    <col min="25" max="25" width="8.6640625" customWidth="1"/>
    <col min="26" max="26" width="8.109375" customWidth="1"/>
    <col min="27" max="27" width="8.6640625" customWidth="1"/>
    <col min="28" max="29" width="8.44140625" customWidth="1"/>
    <col min="30" max="30" width="8.33203125" customWidth="1"/>
    <col min="31" max="31" width="11.33203125" customWidth="1"/>
    <col min="32" max="32" width="10.88671875" customWidth="1"/>
    <col min="33" max="33" width="11.109375" customWidth="1"/>
    <col min="34" max="34" width="12.44140625" customWidth="1"/>
    <col min="35" max="35" width="10.33203125" customWidth="1"/>
    <col min="36" max="36" width="11.44140625" customWidth="1"/>
    <col min="37" max="37" width="10.5546875" customWidth="1"/>
    <col min="38" max="38" width="10.33203125" customWidth="1"/>
    <col min="39" max="39" width="9.5546875" customWidth="1"/>
    <col min="40" max="40" width="9.44140625" customWidth="1"/>
    <col min="41" max="41" width="9.33203125" customWidth="1"/>
    <col min="42" max="42" width="8.6640625" customWidth="1"/>
    <col min="43" max="43" width="9" customWidth="1"/>
    <col min="44" max="44" width="8.6640625" customWidth="1"/>
    <col min="45" max="46" width="9" customWidth="1"/>
    <col min="47" max="47" width="9.33203125" customWidth="1"/>
  </cols>
  <sheetData>
    <row r="1" spans="1:47" s="389" customFormat="1" x14ac:dyDescent="0.25">
      <c r="A1" s="448"/>
      <c r="B1" s="937"/>
      <c r="C1" s="940" t="s">
        <v>17</v>
      </c>
      <c r="D1" s="934" t="s">
        <v>18</v>
      </c>
      <c r="E1" s="934" t="s">
        <v>20</v>
      </c>
      <c r="F1" s="934" t="s">
        <v>21</v>
      </c>
      <c r="G1" s="934" t="s">
        <v>22</v>
      </c>
      <c r="H1" s="934" t="s">
        <v>23</v>
      </c>
      <c r="I1" s="934" t="s">
        <v>24</v>
      </c>
      <c r="J1" s="934" t="s">
        <v>25</v>
      </c>
      <c r="K1" s="934" t="s">
        <v>26</v>
      </c>
      <c r="L1" s="943" t="s">
        <v>27</v>
      </c>
      <c r="M1" s="946" t="s">
        <v>28</v>
      </c>
      <c r="N1" s="940" t="s">
        <v>36</v>
      </c>
      <c r="O1" s="934" t="s">
        <v>38</v>
      </c>
      <c r="P1" s="934" t="s">
        <v>39</v>
      </c>
      <c r="Q1" s="934" t="s">
        <v>40</v>
      </c>
      <c r="R1" s="934" t="s">
        <v>41</v>
      </c>
      <c r="S1" s="934" t="s">
        <v>42</v>
      </c>
      <c r="T1" s="943" t="s">
        <v>43</v>
      </c>
      <c r="U1" s="964" t="s">
        <v>44</v>
      </c>
      <c r="V1" s="940" t="s">
        <v>45</v>
      </c>
      <c r="W1" s="934" t="s">
        <v>46</v>
      </c>
      <c r="X1" s="934" t="s">
        <v>47</v>
      </c>
      <c r="Y1" s="943" t="s">
        <v>48</v>
      </c>
      <c r="Z1" s="940" t="s">
        <v>49</v>
      </c>
      <c r="AA1" s="934" t="s">
        <v>50</v>
      </c>
      <c r="AB1" s="934" t="s">
        <v>51</v>
      </c>
      <c r="AC1" s="934" t="s">
        <v>52</v>
      </c>
      <c r="AD1" s="943" t="s">
        <v>53</v>
      </c>
      <c r="AE1" s="961" t="s">
        <v>60</v>
      </c>
      <c r="AF1" s="952" t="s">
        <v>201</v>
      </c>
      <c r="AG1" s="952" t="s">
        <v>202</v>
      </c>
      <c r="AH1" s="952" t="s">
        <v>203</v>
      </c>
      <c r="AI1" s="952" t="s">
        <v>204</v>
      </c>
      <c r="AJ1" s="952" t="s">
        <v>216</v>
      </c>
      <c r="AK1" s="952" t="s">
        <v>206</v>
      </c>
      <c r="AL1" s="952" t="s">
        <v>207</v>
      </c>
      <c r="AM1" s="952" t="s">
        <v>208</v>
      </c>
      <c r="AN1" s="952" t="s">
        <v>209</v>
      </c>
      <c r="AO1" s="952" t="s">
        <v>97</v>
      </c>
      <c r="AP1" s="952" t="s">
        <v>73</v>
      </c>
      <c r="AQ1" s="952" t="s">
        <v>211</v>
      </c>
      <c r="AR1" s="952" t="s">
        <v>212</v>
      </c>
      <c r="AS1" s="952" t="s">
        <v>213</v>
      </c>
      <c r="AT1" s="952" t="s">
        <v>214</v>
      </c>
      <c r="AU1" s="955" t="s">
        <v>215</v>
      </c>
    </row>
    <row r="2" spans="1:47" s="389" customFormat="1" x14ac:dyDescent="0.25">
      <c r="A2" s="448"/>
      <c r="B2" s="938"/>
      <c r="C2" s="941"/>
      <c r="D2" s="935"/>
      <c r="E2" s="935"/>
      <c r="F2" s="935"/>
      <c r="G2" s="935"/>
      <c r="H2" s="935"/>
      <c r="I2" s="935"/>
      <c r="J2" s="935"/>
      <c r="K2" s="935"/>
      <c r="L2" s="944"/>
      <c r="M2" s="947"/>
      <c r="N2" s="941"/>
      <c r="O2" s="935"/>
      <c r="P2" s="935"/>
      <c r="Q2" s="935"/>
      <c r="R2" s="935"/>
      <c r="S2" s="935"/>
      <c r="T2" s="944"/>
      <c r="U2" s="965"/>
      <c r="V2" s="941"/>
      <c r="W2" s="935"/>
      <c r="X2" s="935"/>
      <c r="Y2" s="944"/>
      <c r="Z2" s="941"/>
      <c r="AA2" s="935"/>
      <c r="AB2" s="935"/>
      <c r="AC2" s="935"/>
      <c r="AD2" s="944"/>
      <c r="AE2" s="962"/>
      <c r="AF2" s="953"/>
      <c r="AG2" s="953"/>
      <c r="AH2" s="953"/>
      <c r="AI2" s="953"/>
      <c r="AJ2" s="953"/>
      <c r="AK2" s="953"/>
      <c r="AL2" s="953"/>
      <c r="AM2" s="953"/>
      <c r="AN2" s="953"/>
      <c r="AO2" s="953"/>
      <c r="AP2" s="953"/>
      <c r="AQ2" s="953"/>
      <c r="AR2" s="953"/>
      <c r="AS2" s="953"/>
      <c r="AT2" s="953"/>
      <c r="AU2" s="956"/>
    </row>
    <row r="3" spans="1:47" s="389" customFormat="1" ht="26.25" customHeight="1" thickBot="1" x14ac:dyDescent="0.3">
      <c r="A3" s="449"/>
      <c r="B3" s="939"/>
      <c r="C3" s="942"/>
      <c r="D3" s="936"/>
      <c r="E3" s="936"/>
      <c r="F3" s="936"/>
      <c r="G3" s="936"/>
      <c r="H3" s="936"/>
      <c r="I3" s="936"/>
      <c r="J3" s="936"/>
      <c r="K3" s="936"/>
      <c r="L3" s="945"/>
      <c r="M3" s="948"/>
      <c r="N3" s="942"/>
      <c r="O3" s="936"/>
      <c r="P3" s="936"/>
      <c r="Q3" s="936"/>
      <c r="R3" s="936"/>
      <c r="S3" s="936"/>
      <c r="T3" s="945"/>
      <c r="U3" s="966"/>
      <c r="V3" s="942"/>
      <c r="W3" s="936"/>
      <c r="X3" s="936"/>
      <c r="Y3" s="945"/>
      <c r="Z3" s="942"/>
      <c r="AA3" s="936"/>
      <c r="AB3" s="936"/>
      <c r="AC3" s="936"/>
      <c r="AD3" s="945"/>
      <c r="AE3" s="963"/>
      <c r="AF3" s="954"/>
      <c r="AG3" s="954"/>
      <c r="AH3" s="954"/>
      <c r="AI3" s="954"/>
      <c r="AJ3" s="954"/>
      <c r="AK3" s="954"/>
      <c r="AL3" s="954"/>
      <c r="AM3" s="954"/>
      <c r="AN3" s="954"/>
      <c r="AO3" s="954"/>
      <c r="AP3" s="954"/>
      <c r="AQ3" s="954"/>
      <c r="AR3" s="954"/>
      <c r="AS3" s="954"/>
      <c r="AT3" s="954"/>
      <c r="AU3" s="957"/>
    </row>
    <row r="4" spans="1:47" x14ac:dyDescent="0.25">
      <c r="A4" s="958">
        <v>2005</v>
      </c>
      <c r="B4" s="374">
        <v>38353</v>
      </c>
      <c r="C4" s="372"/>
      <c r="D4" s="61"/>
      <c r="E4" s="61"/>
      <c r="F4" s="61"/>
      <c r="G4" s="61"/>
      <c r="H4" s="61"/>
      <c r="I4" s="61"/>
      <c r="J4" s="61"/>
      <c r="K4" s="61"/>
      <c r="L4" s="62"/>
      <c r="M4" s="373"/>
      <c r="N4" s="377"/>
      <c r="O4" s="378"/>
      <c r="P4" s="378"/>
      <c r="Q4" s="378"/>
      <c r="R4" s="378"/>
      <c r="S4" s="378"/>
      <c r="T4" s="379"/>
      <c r="U4" s="380"/>
      <c r="V4" s="377"/>
      <c r="W4" s="378"/>
      <c r="X4" s="378"/>
      <c r="Y4" s="379"/>
      <c r="Z4" s="817"/>
      <c r="AA4" s="61"/>
      <c r="AB4" s="61"/>
      <c r="AC4" s="61"/>
      <c r="AD4" s="62"/>
      <c r="AE4" s="64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2"/>
    </row>
    <row r="5" spans="1:47" x14ac:dyDescent="0.25">
      <c r="A5" s="959"/>
      <c r="B5" s="375">
        <v>38384</v>
      </c>
      <c r="C5" s="284">
        <v>2.57</v>
      </c>
      <c r="D5" s="339">
        <v>0.75</v>
      </c>
      <c r="E5" s="339">
        <v>4.95</v>
      </c>
      <c r="F5" s="339">
        <v>9.09</v>
      </c>
      <c r="G5" s="339">
        <v>3</v>
      </c>
      <c r="H5" s="339">
        <v>3</v>
      </c>
      <c r="I5" s="339">
        <v>6.92</v>
      </c>
      <c r="J5" s="339">
        <v>0.92</v>
      </c>
      <c r="K5" s="339">
        <v>3.53</v>
      </c>
      <c r="L5" s="285">
        <v>3.6</v>
      </c>
      <c r="M5" s="370"/>
      <c r="N5" s="381"/>
      <c r="O5" s="29"/>
      <c r="P5" s="29"/>
      <c r="Q5" s="29"/>
      <c r="R5" s="29"/>
      <c r="S5" s="29"/>
      <c r="T5" s="75"/>
      <c r="U5" s="382"/>
      <c r="V5" s="381"/>
      <c r="W5" s="29"/>
      <c r="X5" s="29"/>
      <c r="Y5" s="75"/>
      <c r="Z5" s="69"/>
      <c r="AA5" s="818"/>
      <c r="AB5" s="818"/>
      <c r="AC5" s="818"/>
      <c r="AD5" s="27"/>
      <c r="AE5" s="25"/>
      <c r="AF5" s="818"/>
      <c r="AG5" s="818"/>
      <c r="AH5" s="818"/>
      <c r="AI5" s="818"/>
      <c r="AJ5" s="818"/>
      <c r="AK5" s="818"/>
      <c r="AL5" s="818"/>
      <c r="AM5" s="818"/>
      <c r="AN5" s="818"/>
      <c r="AO5" s="818"/>
      <c r="AP5" s="818"/>
      <c r="AQ5" s="818"/>
      <c r="AR5" s="818"/>
      <c r="AS5" s="818"/>
      <c r="AT5" s="818"/>
      <c r="AU5" s="27"/>
    </row>
    <row r="6" spans="1:47" x14ac:dyDescent="0.25">
      <c r="A6" s="959"/>
      <c r="B6" s="375">
        <v>38412</v>
      </c>
      <c r="C6" s="364">
        <v>1.3404825737265416</v>
      </c>
      <c r="D6" s="338">
        <v>0.7845872199459506</v>
      </c>
      <c r="E6" s="338">
        <v>6.593406593406594</v>
      </c>
      <c r="F6" s="338">
        <v>10.262257696693272</v>
      </c>
      <c r="G6" s="338">
        <v>3.6915504511894994</v>
      </c>
      <c r="H6" s="338">
        <v>3.3507073715562177</v>
      </c>
      <c r="I6" s="338">
        <v>8.9641434262948216</v>
      </c>
      <c r="J6" s="338">
        <v>1.1753950633407337</v>
      </c>
      <c r="K6" s="338">
        <v>4.1782729805013927</v>
      </c>
      <c r="L6" s="365">
        <v>8.5632730732635576</v>
      </c>
      <c r="M6" s="370"/>
      <c r="N6" s="381"/>
      <c r="O6" s="29">
        <v>307.70999999999998</v>
      </c>
      <c r="P6" s="29">
        <v>308.62</v>
      </c>
      <c r="Q6" s="29">
        <v>309.76</v>
      </c>
      <c r="R6" s="29">
        <v>308.12</v>
      </c>
      <c r="S6" s="29">
        <v>308.67</v>
      </c>
      <c r="T6" s="75">
        <v>306.61</v>
      </c>
      <c r="U6" s="382">
        <v>304.45999999999998</v>
      </c>
      <c r="V6" s="381">
        <v>312.04000000000002</v>
      </c>
      <c r="W6" s="29">
        <v>312.36</v>
      </c>
      <c r="X6" s="29">
        <v>309.70999999999998</v>
      </c>
      <c r="Y6" s="75">
        <v>294.33</v>
      </c>
      <c r="Z6" s="69"/>
      <c r="AA6" s="818"/>
      <c r="AB6" s="818"/>
      <c r="AC6" s="818"/>
      <c r="AD6" s="27"/>
      <c r="AE6" s="25"/>
      <c r="AF6" s="818"/>
      <c r="AG6" s="818"/>
      <c r="AH6" s="818"/>
      <c r="AI6" s="818"/>
      <c r="AJ6" s="818"/>
      <c r="AK6" s="818"/>
      <c r="AL6" s="818"/>
      <c r="AM6" s="818"/>
      <c r="AN6" s="818"/>
      <c r="AO6" s="818"/>
      <c r="AP6" s="818"/>
      <c r="AQ6" s="818"/>
      <c r="AR6" s="818"/>
      <c r="AS6" s="818"/>
      <c r="AT6" s="818"/>
      <c r="AU6" s="27"/>
    </row>
    <row r="7" spans="1:47" x14ac:dyDescent="0.25">
      <c r="A7" s="959"/>
      <c r="B7" s="375">
        <v>38443</v>
      </c>
      <c r="C7" s="364">
        <v>1.9866666666666666</v>
      </c>
      <c r="D7" s="338">
        <v>1.5066666666666666</v>
      </c>
      <c r="E7" s="338">
        <v>3.8333333333333335</v>
      </c>
      <c r="F7" s="338">
        <v>2.3933333333333331</v>
      </c>
      <c r="G7" s="338">
        <v>2.5933333333333333</v>
      </c>
      <c r="H7" s="338">
        <v>2.3199999999999998</v>
      </c>
      <c r="I7" s="338">
        <v>4.6266666666666669</v>
      </c>
      <c r="J7" s="338">
        <v>0.69666666666666666</v>
      </c>
      <c r="K7" s="338">
        <v>3</v>
      </c>
      <c r="L7" s="365">
        <v>0.08</v>
      </c>
      <c r="M7" s="370"/>
      <c r="N7" s="381">
        <v>308.36</v>
      </c>
      <c r="O7" s="29">
        <v>307.83999999999997</v>
      </c>
      <c r="P7" s="29">
        <v>308.68</v>
      </c>
      <c r="Q7" s="29">
        <v>309.60000000000002</v>
      </c>
      <c r="R7" s="29">
        <v>308.19</v>
      </c>
      <c r="S7" s="29">
        <v>308.75</v>
      </c>
      <c r="T7" s="75">
        <v>306.68</v>
      </c>
      <c r="U7" s="382">
        <v>304.54000000000002</v>
      </c>
      <c r="V7" s="381">
        <v>312.11</v>
      </c>
      <c r="W7" s="29">
        <v>312.52999999999997</v>
      </c>
      <c r="X7" s="29">
        <v>309.73</v>
      </c>
      <c r="Y7" s="75">
        <v>294.33999999999997</v>
      </c>
      <c r="Z7" s="69"/>
      <c r="AA7" s="818"/>
      <c r="AB7" s="818"/>
      <c r="AC7" s="818"/>
      <c r="AD7" s="27"/>
      <c r="AE7" s="25"/>
      <c r="AF7" s="818"/>
      <c r="AG7" s="818"/>
      <c r="AH7" s="818"/>
      <c r="AI7" s="818"/>
      <c r="AJ7" s="818"/>
      <c r="AK7" s="818"/>
      <c r="AL7" s="818"/>
      <c r="AM7" s="818"/>
      <c r="AN7" s="818"/>
      <c r="AO7" s="818"/>
      <c r="AP7" s="818"/>
      <c r="AQ7" s="818"/>
      <c r="AR7" s="818"/>
      <c r="AS7" s="818"/>
      <c r="AT7" s="818"/>
      <c r="AU7" s="27"/>
    </row>
    <row r="8" spans="1:47" x14ac:dyDescent="0.25">
      <c r="A8" s="959"/>
      <c r="B8" s="375">
        <v>38473</v>
      </c>
      <c r="C8" s="284">
        <v>2.5</v>
      </c>
      <c r="D8" s="339" t="s">
        <v>29</v>
      </c>
      <c r="E8" s="339">
        <v>4.12</v>
      </c>
      <c r="F8" s="339">
        <v>8.75</v>
      </c>
      <c r="G8" s="339">
        <v>2.3199999999999998</v>
      </c>
      <c r="H8" s="339">
        <v>2.37</v>
      </c>
      <c r="I8" s="339">
        <v>2.93</v>
      </c>
      <c r="J8" s="339">
        <v>0.69</v>
      </c>
      <c r="K8" s="339">
        <v>3.92</v>
      </c>
      <c r="L8" s="285">
        <v>0</v>
      </c>
      <c r="M8" s="370"/>
      <c r="N8" s="381">
        <v>308.37</v>
      </c>
      <c r="O8" s="29">
        <v>307.83999999999997</v>
      </c>
      <c r="P8" s="29">
        <v>308.68</v>
      </c>
      <c r="Q8" s="29">
        <v>309.64</v>
      </c>
      <c r="R8" s="29">
        <v>308.16000000000003</v>
      </c>
      <c r="S8" s="29">
        <v>308.83</v>
      </c>
      <c r="T8" s="75">
        <v>306.64999999999998</v>
      </c>
      <c r="U8" s="382">
        <v>304.63</v>
      </c>
      <c r="V8" s="381">
        <v>312.08</v>
      </c>
      <c r="W8" s="29">
        <v>312.55</v>
      </c>
      <c r="X8" s="29">
        <v>309.69</v>
      </c>
      <c r="Y8" s="75">
        <v>294.29000000000002</v>
      </c>
      <c r="Z8" s="69">
        <v>1.96</v>
      </c>
      <c r="AA8" s="818">
        <v>0.14000000000000001</v>
      </c>
      <c r="AB8" s="818">
        <v>0.46</v>
      </c>
      <c r="AC8" s="818">
        <v>0.24</v>
      </c>
      <c r="AD8" s="27">
        <v>0.32</v>
      </c>
      <c r="AE8" s="25">
        <v>309.95999999999998</v>
      </c>
      <c r="AF8" s="818">
        <v>308.58</v>
      </c>
      <c r="AG8" s="818">
        <v>308.25</v>
      </c>
      <c r="AH8" s="818">
        <v>308.22000000000003</v>
      </c>
      <c r="AI8" s="818">
        <v>309.48</v>
      </c>
      <c r="AJ8" s="818">
        <v>309.08999999999997</v>
      </c>
      <c r="AK8" s="818">
        <v>309.42</v>
      </c>
      <c r="AL8" s="818">
        <v>309.49</v>
      </c>
      <c r="AM8" s="818">
        <v>309.27999999999997</v>
      </c>
      <c r="AN8" s="818">
        <v>309.47000000000003</v>
      </c>
      <c r="AO8" s="818">
        <v>309.27</v>
      </c>
      <c r="AP8" s="818">
        <v>308.33999999999997</v>
      </c>
      <c r="AQ8" s="818"/>
      <c r="AR8" s="818">
        <v>306.47000000000003</v>
      </c>
      <c r="AS8" s="818">
        <v>309.16000000000003</v>
      </c>
      <c r="AT8" s="818">
        <v>285.87</v>
      </c>
      <c r="AU8" s="27"/>
    </row>
    <row r="9" spans="1:47" x14ac:dyDescent="0.25">
      <c r="A9" s="959"/>
      <c r="B9" s="375">
        <v>38504</v>
      </c>
      <c r="C9" s="284">
        <v>1.3</v>
      </c>
      <c r="D9" s="339">
        <v>0.55000000000000004</v>
      </c>
      <c r="E9" s="339">
        <v>2.44</v>
      </c>
      <c r="F9" s="339">
        <v>4.1100000000000003</v>
      </c>
      <c r="G9" s="339">
        <v>1.8</v>
      </c>
      <c r="H9" s="339">
        <v>1.32</v>
      </c>
      <c r="I9" s="339">
        <v>1</v>
      </c>
      <c r="J9" s="339">
        <v>0.27</v>
      </c>
      <c r="K9" s="339">
        <v>2.2000000000000002</v>
      </c>
      <c r="L9" s="285">
        <v>0.09</v>
      </c>
      <c r="M9" s="370"/>
      <c r="N9" s="381">
        <v>308.39999999999998</v>
      </c>
      <c r="O9" s="29">
        <v>307.76</v>
      </c>
      <c r="P9" s="29">
        <v>308.64</v>
      </c>
      <c r="Q9" s="29">
        <v>309.60000000000002</v>
      </c>
      <c r="R9" s="29">
        <v>308.10000000000002</v>
      </c>
      <c r="S9" s="29">
        <v>308.95</v>
      </c>
      <c r="T9" s="75">
        <v>306.55</v>
      </c>
      <c r="U9" s="382">
        <v>304.52999999999997</v>
      </c>
      <c r="V9" s="381">
        <v>311.94</v>
      </c>
      <c r="W9" s="29">
        <v>312.39999999999998</v>
      </c>
      <c r="X9" s="29">
        <v>309.70999999999998</v>
      </c>
      <c r="Y9" s="75">
        <v>294.14</v>
      </c>
      <c r="Z9" s="69">
        <v>1.76</v>
      </c>
      <c r="AA9" s="818">
        <v>0.11</v>
      </c>
      <c r="AB9" s="818">
        <v>0.63</v>
      </c>
      <c r="AC9" s="818">
        <v>0.15</v>
      </c>
      <c r="AD9" s="27">
        <v>0.19</v>
      </c>
      <c r="AE9" s="25"/>
      <c r="AF9" s="818"/>
      <c r="AG9" s="818"/>
      <c r="AH9" s="818"/>
      <c r="AI9" s="818"/>
      <c r="AJ9" s="818"/>
      <c r="AK9" s="818"/>
      <c r="AL9" s="818"/>
      <c r="AM9" s="818"/>
      <c r="AN9" s="818"/>
      <c r="AO9" s="818"/>
      <c r="AP9" s="818"/>
      <c r="AQ9" s="818"/>
      <c r="AR9" s="818"/>
      <c r="AS9" s="818"/>
      <c r="AT9" s="818"/>
      <c r="AU9" s="27"/>
    </row>
    <row r="10" spans="1:47" x14ac:dyDescent="0.25">
      <c r="A10" s="959"/>
      <c r="B10" s="375">
        <v>38534</v>
      </c>
      <c r="C10" s="284">
        <v>3.33</v>
      </c>
      <c r="D10" s="339">
        <v>1.04</v>
      </c>
      <c r="E10" s="339">
        <v>5.82</v>
      </c>
      <c r="F10" s="339">
        <v>9.0500000000000007</v>
      </c>
      <c r="G10" s="339">
        <v>3.4</v>
      </c>
      <c r="H10" s="339">
        <v>3.1</v>
      </c>
      <c r="I10" s="339">
        <v>7.22</v>
      </c>
      <c r="J10" s="339">
        <v>0.84</v>
      </c>
      <c r="K10" s="339">
        <v>4.4000000000000004</v>
      </c>
      <c r="L10" s="285">
        <v>7.5</v>
      </c>
      <c r="M10" s="370"/>
      <c r="N10" s="381">
        <v>308.43</v>
      </c>
      <c r="O10" s="29">
        <v>307.86</v>
      </c>
      <c r="P10" s="29">
        <v>308.74</v>
      </c>
      <c r="Q10" s="29">
        <v>309.67</v>
      </c>
      <c r="R10" s="29">
        <v>308.17</v>
      </c>
      <c r="S10" s="29">
        <v>308.98</v>
      </c>
      <c r="T10" s="75">
        <v>306.63</v>
      </c>
      <c r="U10" s="382">
        <v>304.11</v>
      </c>
      <c r="V10" s="381">
        <v>312.01</v>
      </c>
      <c r="W10" s="29">
        <v>312.51</v>
      </c>
      <c r="X10" s="29">
        <v>309.69</v>
      </c>
      <c r="Y10" s="75">
        <v>294.22000000000003</v>
      </c>
      <c r="Z10" s="69">
        <v>1.8</v>
      </c>
      <c r="AA10" s="818">
        <v>0.14000000000000001</v>
      </c>
      <c r="AB10" s="818">
        <v>0.49</v>
      </c>
      <c r="AC10" s="818">
        <v>0.2</v>
      </c>
      <c r="AD10" s="27"/>
      <c r="AE10" s="25"/>
      <c r="AF10" s="818"/>
      <c r="AG10" s="818"/>
      <c r="AH10" s="818"/>
      <c r="AI10" s="818"/>
      <c r="AJ10" s="818"/>
      <c r="AK10" s="818"/>
      <c r="AL10" s="818"/>
      <c r="AM10" s="818"/>
      <c r="AN10" s="818"/>
      <c r="AO10" s="818"/>
      <c r="AP10" s="818"/>
      <c r="AQ10" s="818"/>
      <c r="AR10" s="818"/>
      <c r="AS10" s="818"/>
      <c r="AT10" s="818"/>
      <c r="AU10" s="27"/>
    </row>
    <row r="11" spans="1:47" x14ac:dyDescent="0.25">
      <c r="A11" s="959"/>
      <c r="B11" s="375">
        <v>38565</v>
      </c>
      <c r="C11" s="284">
        <v>2.31</v>
      </c>
      <c r="D11" s="339">
        <v>0.66</v>
      </c>
      <c r="E11" s="339">
        <v>3.66</v>
      </c>
      <c r="F11" s="339">
        <v>0.45</v>
      </c>
      <c r="G11" s="339">
        <v>2.08</v>
      </c>
      <c r="H11" s="339">
        <v>1.95</v>
      </c>
      <c r="I11" s="339">
        <v>3.58</v>
      </c>
      <c r="J11" s="339">
        <v>0.5</v>
      </c>
      <c r="K11" s="339">
        <v>2.68</v>
      </c>
      <c r="L11" s="285">
        <v>0.2</v>
      </c>
      <c r="M11" s="370"/>
      <c r="N11" s="381">
        <v>308.39</v>
      </c>
      <c r="O11" s="29">
        <v>307.87</v>
      </c>
      <c r="P11" s="29">
        <v>308.76</v>
      </c>
      <c r="Q11" s="29">
        <v>309.7</v>
      </c>
      <c r="R11" s="29">
        <v>308.17</v>
      </c>
      <c r="S11" s="29">
        <v>309</v>
      </c>
      <c r="T11" s="75">
        <v>306.61</v>
      </c>
      <c r="U11" s="382"/>
      <c r="V11" s="381">
        <v>311.95999999999998</v>
      </c>
      <c r="W11" s="29">
        <v>312.48</v>
      </c>
      <c r="X11" s="29">
        <v>309.68</v>
      </c>
      <c r="Y11" s="75">
        <v>294.11</v>
      </c>
      <c r="Z11" s="69">
        <v>1.49</v>
      </c>
      <c r="AA11" s="818">
        <v>0.12</v>
      </c>
      <c r="AB11" s="818">
        <v>0.51</v>
      </c>
      <c r="AC11" s="818">
        <v>0.17</v>
      </c>
      <c r="AD11" s="27">
        <v>0.13</v>
      </c>
      <c r="AE11" s="25"/>
      <c r="AF11" s="818"/>
      <c r="AG11" s="818"/>
      <c r="AH11" s="818"/>
      <c r="AI11" s="818"/>
      <c r="AJ11" s="818"/>
      <c r="AK11" s="818"/>
      <c r="AL11" s="818"/>
      <c r="AM11" s="818"/>
      <c r="AN11" s="818"/>
      <c r="AO11" s="818"/>
      <c r="AP11" s="818"/>
      <c r="AQ11" s="818"/>
      <c r="AR11" s="818"/>
      <c r="AS11" s="818"/>
      <c r="AT11" s="818"/>
      <c r="AU11" s="27"/>
    </row>
    <row r="12" spans="1:47" x14ac:dyDescent="0.25">
      <c r="A12" s="959"/>
      <c r="B12" s="375">
        <v>38596</v>
      </c>
      <c r="C12" s="284">
        <v>2.38</v>
      </c>
      <c r="D12" s="339">
        <v>0.74</v>
      </c>
      <c r="E12" s="339">
        <v>3.4</v>
      </c>
      <c r="F12" s="339">
        <v>3.68</v>
      </c>
      <c r="G12" s="339">
        <v>2.14</v>
      </c>
      <c r="H12" s="339">
        <v>2.0699999999999998</v>
      </c>
      <c r="I12" s="339">
        <v>3.01</v>
      </c>
      <c r="J12" s="339">
        <v>0.47</v>
      </c>
      <c r="K12" s="339">
        <v>3.49</v>
      </c>
      <c r="L12" s="285">
        <v>3.92</v>
      </c>
      <c r="M12" s="370"/>
      <c r="N12" s="381">
        <v>308.39</v>
      </c>
      <c r="O12" s="29">
        <v>307.92</v>
      </c>
      <c r="P12" s="29">
        <v>308.74</v>
      </c>
      <c r="Q12" s="29">
        <v>309.70999999999998</v>
      </c>
      <c r="R12" s="29">
        <v>308.17</v>
      </c>
      <c r="S12" s="29">
        <v>308.99</v>
      </c>
      <c r="T12" s="75">
        <v>306.61</v>
      </c>
      <c r="U12" s="382">
        <v>304.60000000000002</v>
      </c>
      <c r="V12" s="381">
        <v>311.91000000000003</v>
      </c>
      <c r="W12" s="29">
        <v>312.44</v>
      </c>
      <c r="X12" s="29">
        <v>309.69</v>
      </c>
      <c r="Y12" s="75">
        <v>294.10000000000002</v>
      </c>
      <c r="Z12" s="69">
        <v>1.61</v>
      </c>
      <c r="AA12" s="818">
        <v>0.11</v>
      </c>
      <c r="AB12" s="818">
        <v>0.49</v>
      </c>
      <c r="AC12" s="818">
        <v>0.19</v>
      </c>
      <c r="AD12" s="27">
        <v>0.3</v>
      </c>
      <c r="AE12" s="25"/>
      <c r="AF12" s="818"/>
      <c r="AG12" s="818"/>
      <c r="AH12" s="818"/>
      <c r="AI12" s="818"/>
      <c r="AJ12" s="818"/>
      <c r="AK12" s="818"/>
      <c r="AL12" s="818"/>
      <c r="AM12" s="818"/>
      <c r="AN12" s="818"/>
      <c r="AO12" s="818"/>
      <c r="AP12" s="818"/>
      <c r="AQ12" s="818"/>
      <c r="AR12" s="818"/>
      <c r="AS12" s="818"/>
      <c r="AT12" s="818"/>
      <c r="AU12" s="27"/>
    </row>
    <row r="13" spans="1:47" x14ac:dyDescent="0.25">
      <c r="A13" s="959"/>
      <c r="B13" s="375">
        <v>38626</v>
      </c>
      <c r="C13" s="284">
        <v>2</v>
      </c>
      <c r="D13" s="339">
        <v>0.5</v>
      </c>
      <c r="E13" s="339">
        <v>2.82</v>
      </c>
      <c r="F13" s="339">
        <v>1.36</v>
      </c>
      <c r="G13" s="339">
        <v>1.92</v>
      </c>
      <c r="H13" s="339">
        <v>2.31</v>
      </c>
      <c r="I13" s="339">
        <v>4.76</v>
      </c>
      <c r="J13" s="339">
        <v>0.72</v>
      </c>
      <c r="K13" s="339">
        <v>3.22</v>
      </c>
      <c r="L13" s="285">
        <v>0</v>
      </c>
      <c r="M13" s="370"/>
      <c r="N13" s="381">
        <v>308.38</v>
      </c>
      <c r="O13" s="29">
        <v>307.86</v>
      </c>
      <c r="P13" s="29">
        <v>308.73</v>
      </c>
      <c r="Q13" s="29">
        <v>309.7</v>
      </c>
      <c r="R13" s="29">
        <v>308.14</v>
      </c>
      <c r="S13" s="29">
        <v>308.89999999999998</v>
      </c>
      <c r="T13" s="75">
        <v>306.57</v>
      </c>
      <c r="U13" s="382">
        <v>304.61</v>
      </c>
      <c r="V13" s="381">
        <v>311.81</v>
      </c>
      <c r="W13" s="29">
        <v>312.33</v>
      </c>
      <c r="X13" s="29">
        <v>309.7</v>
      </c>
      <c r="Y13" s="75">
        <v>294.05</v>
      </c>
      <c r="Z13" s="69">
        <v>1.65</v>
      </c>
      <c r="AA13" s="818">
        <v>0.15</v>
      </c>
      <c r="AB13" s="818">
        <v>0.37</v>
      </c>
      <c r="AC13" s="818">
        <v>0.41</v>
      </c>
      <c r="AD13" s="27">
        <v>0.15</v>
      </c>
      <c r="AE13" s="25"/>
      <c r="AF13" s="818">
        <v>308.26</v>
      </c>
      <c r="AG13" s="818">
        <v>308.08</v>
      </c>
      <c r="AH13" s="818">
        <v>308.07</v>
      </c>
      <c r="AI13" s="818"/>
      <c r="AJ13" s="818"/>
      <c r="AK13" s="818">
        <v>309.33999999999997</v>
      </c>
      <c r="AL13" s="818">
        <v>309.48</v>
      </c>
      <c r="AM13" s="818">
        <v>309.2</v>
      </c>
      <c r="AN13" s="818"/>
      <c r="AO13" s="818">
        <v>309.25</v>
      </c>
      <c r="AP13" s="818">
        <v>308.18</v>
      </c>
      <c r="AQ13" s="818"/>
      <c r="AR13" s="818">
        <v>306.2</v>
      </c>
      <c r="AS13" s="818">
        <v>308.81</v>
      </c>
      <c r="AT13" s="818">
        <v>285.27999999999997</v>
      </c>
      <c r="AU13" s="27">
        <v>307.57</v>
      </c>
    </row>
    <row r="14" spans="1:47" x14ac:dyDescent="0.25">
      <c r="A14" s="959"/>
      <c r="B14" s="375">
        <v>38657</v>
      </c>
      <c r="C14" s="284">
        <v>2.44</v>
      </c>
      <c r="D14" s="339">
        <v>0.65</v>
      </c>
      <c r="E14" s="339">
        <v>3.69</v>
      </c>
      <c r="F14" s="339">
        <v>2.73</v>
      </c>
      <c r="G14" s="339">
        <v>2.54</v>
      </c>
      <c r="H14" s="339">
        <v>2.0499999999999998</v>
      </c>
      <c r="I14" s="339">
        <v>4.53</v>
      </c>
      <c r="J14" s="339">
        <v>2</v>
      </c>
      <c r="K14" s="339">
        <v>3.22</v>
      </c>
      <c r="L14" s="285">
        <v>2.86</v>
      </c>
      <c r="M14" s="370"/>
      <c r="N14" s="381">
        <v>308.33</v>
      </c>
      <c r="O14" s="29">
        <v>307.83999999999997</v>
      </c>
      <c r="P14" s="29">
        <v>308.68</v>
      </c>
      <c r="Q14" s="29">
        <v>309.66000000000003</v>
      </c>
      <c r="R14" s="29">
        <v>308.08999999999997</v>
      </c>
      <c r="S14" s="29">
        <v>308.85000000000002</v>
      </c>
      <c r="T14" s="75">
        <v>306.55</v>
      </c>
      <c r="U14" s="382">
        <v>304.55</v>
      </c>
      <c r="V14" s="381">
        <v>311.79000000000002</v>
      </c>
      <c r="W14" s="29">
        <v>312.29000000000002</v>
      </c>
      <c r="X14" s="29">
        <v>309.68</v>
      </c>
      <c r="Y14" s="75">
        <v>294.14999999999998</v>
      </c>
      <c r="Z14" s="69">
        <v>1.85</v>
      </c>
      <c r="AA14" s="818">
        <v>0.1</v>
      </c>
      <c r="AB14" s="818">
        <v>0.39</v>
      </c>
      <c r="AC14" s="818">
        <v>0.54</v>
      </c>
      <c r="AD14" s="27">
        <v>0.19</v>
      </c>
      <c r="AE14" s="25"/>
      <c r="AF14" s="818"/>
      <c r="AG14" s="818"/>
      <c r="AH14" s="818"/>
      <c r="AI14" s="818"/>
      <c r="AJ14" s="818"/>
      <c r="AK14" s="818"/>
      <c r="AL14" s="818"/>
      <c r="AM14" s="818"/>
      <c r="AN14" s="818"/>
      <c r="AO14" s="818"/>
      <c r="AP14" s="818"/>
      <c r="AQ14" s="818"/>
      <c r="AR14" s="818"/>
      <c r="AS14" s="818"/>
      <c r="AT14" s="818"/>
      <c r="AU14" s="27"/>
    </row>
    <row r="15" spans="1:47" ht="13.8" thickBot="1" x14ac:dyDescent="0.3">
      <c r="A15" s="960"/>
      <c r="B15" s="376">
        <v>38687</v>
      </c>
      <c r="C15" s="291">
        <v>2.82</v>
      </c>
      <c r="D15" s="350">
        <v>0.81</v>
      </c>
      <c r="E15" s="350">
        <v>4.53</v>
      </c>
      <c r="F15" s="350">
        <v>6.67</v>
      </c>
      <c r="G15" s="350">
        <v>2.91</v>
      </c>
      <c r="H15" s="350">
        <v>3</v>
      </c>
      <c r="I15" s="350">
        <v>5.3</v>
      </c>
      <c r="J15" s="350">
        <v>0.81</v>
      </c>
      <c r="K15" s="350">
        <v>3.61</v>
      </c>
      <c r="L15" s="292">
        <v>5.82</v>
      </c>
      <c r="M15" s="371"/>
      <c r="N15" s="383">
        <v>308.32</v>
      </c>
      <c r="O15" s="36">
        <v>307.83999999999997</v>
      </c>
      <c r="P15" s="36">
        <v>308.64999999999998</v>
      </c>
      <c r="Q15" s="36">
        <v>309.64999999999998</v>
      </c>
      <c r="R15" s="36">
        <v>308.11</v>
      </c>
      <c r="S15" s="36">
        <v>308.81</v>
      </c>
      <c r="T15" s="384">
        <v>306.52999999999997</v>
      </c>
      <c r="U15" s="385">
        <v>304.55</v>
      </c>
      <c r="V15" s="383">
        <v>311.77</v>
      </c>
      <c r="W15" s="36">
        <v>312.26</v>
      </c>
      <c r="X15" s="36">
        <v>309.67</v>
      </c>
      <c r="Y15" s="384">
        <v>294.19</v>
      </c>
      <c r="Z15" s="816">
        <v>1.73</v>
      </c>
      <c r="AA15" s="819">
        <v>0.11</v>
      </c>
      <c r="AB15" s="819">
        <v>0.56000000000000005</v>
      </c>
      <c r="AC15" s="819">
        <v>0.57999999999999996</v>
      </c>
      <c r="AD15" s="822">
        <v>0.17</v>
      </c>
      <c r="AE15" s="39"/>
      <c r="AF15" s="819"/>
      <c r="AG15" s="819"/>
      <c r="AH15" s="819"/>
      <c r="AI15" s="819"/>
      <c r="AJ15" s="819"/>
      <c r="AK15" s="819"/>
      <c r="AL15" s="819"/>
      <c r="AM15" s="819"/>
      <c r="AN15" s="819"/>
      <c r="AO15" s="819"/>
      <c r="AP15" s="819"/>
      <c r="AQ15" s="819"/>
      <c r="AR15" s="819"/>
      <c r="AS15" s="819"/>
      <c r="AT15" s="819"/>
      <c r="AU15" s="822"/>
    </row>
    <row r="16" spans="1:47" x14ac:dyDescent="0.25">
      <c r="A16" s="949">
        <v>2006</v>
      </c>
      <c r="B16" s="391">
        <v>38718</v>
      </c>
      <c r="C16" s="362"/>
      <c r="D16" s="820"/>
      <c r="E16" s="820"/>
      <c r="F16" s="820"/>
      <c r="G16" s="820"/>
      <c r="H16" s="820"/>
      <c r="I16" s="820"/>
      <c r="J16" s="820"/>
      <c r="K16" s="820"/>
      <c r="L16" s="821"/>
      <c r="M16" s="369"/>
      <c r="N16" s="386">
        <v>308.35000000000002</v>
      </c>
      <c r="O16" s="13"/>
      <c r="P16" s="13">
        <v>307.83999999999997</v>
      </c>
      <c r="Q16" s="13">
        <v>308.72000000000003</v>
      </c>
      <c r="R16" s="13">
        <v>309.64999999999998</v>
      </c>
      <c r="S16" s="13">
        <v>308.14999999999998</v>
      </c>
      <c r="T16" s="387">
        <v>308.95999999999998</v>
      </c>
      <c r="U16" s="388">
        <v>306.60000000000002</v>
      </c>
      <c r="V16" s="386">
        <v>311.97000000000003</v>
      </c>
      <c r="W16" s="13">
        <v>312.49</v>
      </c>
      <c r="X16" s="13">
        <v>309.68</v>
      </c>
      <c r="Y16" s="387">
        <v>294.29000000000002</v>
      </c>
      <c r="Z16" s="815">
        <v>1.73</v>
      </c>
      <c r="AA16" s="820">
        <v>0.1</v>
      </c>
      <c r="AB16" s="820" t="s">
        <v>29</v>
      </c>
      <c r="AC16" s="820">
        <v>0.18</v>
      </c>
      <c r="AD16" s="821" t="s">
        <v>29</v>
      </c>
      <c r="AE16" s="17"/>
      <c r="AF16" s="820"/>
      <c r="AG16" s="820"/>
      <c r="AH16" s="820"/>
      <c r="AI16" s="820"/>
      <c r="AJ16" s="820"/>
      <c r="AK16" s="820"/>
      <c r="AL16" s="820"/>
      <c r="AM16" s="820"/>
      <c r="AN16" s="820"/>
      <c r="AO16" s="820"/>
      <c r="AP16" s="820"/>
      <c r="AQ16" s="820"/>
      <c r="AR16" s="820"/>
      <c r="AS16" s="820"/>
      <c r="AT16" s="820"/>
      <c r="AU16" s="821"/>
    </row>
    <row r="17" spans="1:47" x14ac:dyDescent="0.25">
      <c r="A17" s="950"/>
      <c r="B17" s="392">
        <v>38749</v>
      </c>
      <c r="C17" s="363"/>
      <c r="D17" s="818"/>
      <c r="E17" s="818"/>
      <c r="F17" s="818"/>
      <c r="G17" s="818"/>
      <c r="H17" s="818"/>
      <c r="I17" s="818"/>
      <c r="J17" s="818"/>
      <c r="K17" s="818"/>
      <c r="L17" s="27"/>
      <c r="M17" s="370"/>
      <c r="N17" s="381"/>
      <c r="O17" s="29"/>
      <c r="P17" s="29"/>
      <c r="Q17" s="29"/>
      <c r="R17" s="29"/>
      <c r="S17" s="29"/>
      <c r="T17" s="75"/>
      <c r="U17" s="382"/>
      <c r="V17" s="381">
        <v>311.91000000000003</v>
      </c>
      <c r="W17" s="29">
        <v>312.41000000000003</v>
      </c>
      <c r="X17" s="29">
        <v>309.58999999999997</v>
      </c>
      <c r="Y17" s="75">
        <v>294.25</v>
      </c>
      <c r="Z17" s="69"/>
      <c r="AA17" s="818"/>
      <c r="AB17" s="818"/>
      <c r="AC17" s="818"/>
      <c r="AD17" s="27"/>
      <c r="AE17" s="25"/>
      <c r="AF17" s="818"/>
      <c r="AG17" s="818"/>
      <c r="AH17" s="818"/>
      <c r="AI17" s="818"/>
      <c r="AJ17" s="818"/>
      <c r="AK17" s="818"/>
      <c r="AL17" s="818"/>
      <c r="AM17" s="818"/>
      <c r="AN17" s="818"/>
      <c r="AO17" s="818"/>
      <c r="AP17" s="818"/>
      <c r="AQ17" s="818"/>
      <c r="AR17" s="818"/>
      <c r="AS17" s="818"/>
      <c r="AT17" s="818"/>
      <c r="AU17" s="27"/>
    </row>
    <row r="18" spans="1:47" x14ac:dyDescent="0.25">
      <c r="A18" s="950"/>
      <c r="B18" s="392">
        <v>38777</v>
      </c>
      <c r="C18" s="363"/>
      <c r="D18" s="818"/>
      <c r="E18" s="818"/>
      <c r="F18" s="818"/>
      <c r="G18" s="818"/>
      <c r="H18" s="818"/>
      <c r="I18" s="818"/>
      <c r="J18" s="818"/>
      <c r="K18" s="818"/>
      <c r="L18" s="27"/>
      <c r="M18" s="370"/>
      <c r="N18" s="381">
        <v>307.81</v>
      </c>
      <c r="O18" s="29">
        <v>307.27999999999997</v>
      </c>
      <c r="P18" s="29">
        <v>308.25</v>
      </c>
      <c r="Q18" s="29">
        <v>309.12</v>
      </c>
      <c r="R18" s="29">
        <v>307.64999999999998</v>
      </c>
      <c r="S18" s="29">
        <v>308.5</v>
      </c>
      <c r="T18" s="75">
        <v>306.05</v>
      </c>
      <c r="U18" s="382"/>
      <c r="V18" s="381">
        <v>311.47000000000003</v>
      </c>
      <c r="W18" s="29">
        <v>312.01</v>
      </c>
      <c r="X18" s="29">
        <v>309.13</v>
      </c>
      <c r="Y18" s="75">
        <v>293.86</v>
      </c>
      <c r="Z18" s="69"/>
      <c r="AA18" s="818"/>
      <c r="AB18" s="818"/>
      <c r="AC18" s="818"/>
      <c r="AD18" s="27"/>
      <c r="AE18" s="25"/>
      <c r="AF18" s="818"/>
      <c r="AG18" s="818"/>
      <c r="AH18" s="818"/>
      <c r="AI18" s="818"/>
      <c r="AJ18" s="818"/>
      <c r="AK18" s="818"/>
      <c r="AL18" s="818"/>
      <c r="AM18" s="818"/>
      <c r="AN18" s="818"/>
      <c r="AO18" s="818"/>
      <c r="AP18" s="818"/>
      <c r="AQ18" s="818"/>
      <c r="AR18" s="818"/>
      <c r="AS18" s="818"/>
      <c r="AT18" s="818"/>
      <c r="AU18" s="27"/>
    </row>
    <row r="19" spans="1:47" x14ac:dyDescent="0.25">
      <c r="A19" s="950"/>
      <c r="B19" s="392">
        <v>38808</v>
      </c>
      <c r="C19" s="366">
        <v>2.4300000000000002</v>
      </c>
      <c r="D19" s="338">
        <v>1</v>
      </c>
      <c r="E19" s="256">
        <v>4.53</v>
      </c>
      <c r="F19" s="256">
        <v>10</v>
      </c>
      <c r="G19" s="256">
        <v>3</v>
      </c>
      <c r="H19" s="256"/>
      <c r="I19" s="256">
        <v>5</v>
      </c>
      <c r="J19" s="338">
        <v>0.79</v>
      </c>
      <c r="K19" s="256">
        <v>3.93</v>
      </c>
      <c r="L19" s="367">
        <v>5.67</v>
      </c>
      <c r="M19" s="370"/>
      <c r="N19" s="381">
        <v>308.52</v>
      </c>
      <c r="O19" s="29">
        <v>307.89</v>
      </c>
      <c r="P19" s="29">
        <v>308.72000000000003</v>
      </c>
      <c r="Q19" s="29">
        <v>309.33999999999997</v>
      </c>
      <c r="R19" s="29">
        <v>308.24</v>
      </c>
      <c r="S19" s="29">
        <v>308.87</v>
      </c>
      <c r="T19" s="75">
        <v>306.51</v>
      </c>
      <c r="U19" s="382">
        <v>304.66000000000003</v>
      </c>
      <c r="V19" s="381">
        <v>312.24</v>
      </c>
      <c r="W19" s="29">
        <v>312.89999999999998</v>
      </c>
      <c r="X19" s="29">
        <v>309.72000000000003</v>
      </c>
      <c r="Y19" s="75">
        <v>294.52999999999997</v>
      </c>
      <c r="Z19" s="69">
        <v>2.0499999999999998</v>
      </c>
      <c r="AA19" s="818">
        <v>0.1</v>
      </c>
      <c r="AB19" s="818">
        <v>0.65</v>
      </c>
      <c r="AC19" s="818">
        <v>0.41</v>
      </c>
      <c r="AD19" s="27">
        <v>0.3</v>
      </c>
      <c r="AE19" s="25">
        <v>310.04000000000002</v>
      </c>
      <c r="AF19" s="818">
        <v>308.68</v>
      </c>
      <c r="AG19" s="818">
        <v>308.33999999999997</v>
      </c>
      <c r="AH19" s="818">
        <v>308.27</v>
      </c>
      <c r="AI19" s="818">
        <v>309.5</v>
      </c>
      <c r="AJ19" s="818"/>
      <c r="AK19" s="818">
        <v>309.44</v>
      </c>
      <c r="AL19" s="818">
        <v>309.52999999999997</v>
      </c>
      <c r="AM19" s="818">
        <v>309.29000000000002</v>
      </c>
      <c r="AN19" s="818">
        <v>309.56</v>
      </c>
      <c r="AO19" s="818">
        <v>309.31</v>
      </c>
      <c r="AP19" s="818">
        <v>308.41000000000003</v>
      </c>
      <c r="AQ19" s="818"/>
      <c r="AR19" s="818">
        <v>306.7</v>
      </c>
      <c r="AS19" s="818">
        <v>309.48</v>
      </c>
      <c r="AT19" s="818">
        <v>286.2</v>
      </c>
      <c r="AU19" s="27">
        <v>308.43</v>
      </c>
    </row>
    <row r="20" spans="1:47" x14ac:dyDescent="0.25">
      <c r="A20" s="950"/>
      <c r="B20" s="392">
        <v>38838</v>
      </c>
      <c r="C20" s="183">
        <v>2.95</v>
      </c>
      <c r="D20" s="255"/>
      <c r="E20" s="255">
        <v>4</v>
      </c>
      <c r="F20" s="255">
        <v>7.33</v>
      </c>
      <c r="G20" s="255">
        <v>3.11</v>
      </c>
      <c r="H20" s="255">
        <v>3.41</v>
      </c>
      <c r="I20" s="255">
        <v>3.83</v>
      </c>
      <c r="J20" s="255">
        <v>0.43</v>
      </c>
      <c r="K20" s="255">
        <v>3.22</v>
      </c>
      <c r="L20" s="285">
        <v>5</v>
      </c>
      <c r="M20" s="370"/>
      <c r="N20" s="381">
        <v>308.54000000000002</v>
      </c>
      <c r="O20" s="29">
        <v>307.97000000000003</v>
      </c>
      <c r="P20" s="29">
        <v>308.87</v>
      </c>
      <c r="Q20" s="29">
        <v>309.75</v>
      </c>
      <c r="R20" s="29">
        <v>308.33999999999997</v>
      </c>
      <c r="S20" s="29">
        <v>309.18</v>
      </c>
      <c r="T20" s="75">
        <v>306.37</v>
      </c>
      <c r="U20" s="382"/>
      <c r="V20" s="381">
        <v>312.42</v>
      </c>
      <c r="W20" s="29">
        <v>313.07</v>
      </c>
      <c r="X20" s="29">
        <v>309.76</v>
      </c>
      <c r="Y20" s="75">
        <v>294.54000000000002</v>
      </c>
      <c r="Z20" s="69"/>
      <c r="AA20" s="818"/>
      <c r="AB20" s="818"/>
      <c r="AC20" s="818"/>
      <c r="AD20" s="27"/>
      <c r="AE20" s="25"/>
      <c r="AF20" s="818"/>
      <c r="AG20" s="818"/>
      <c r="AH20" s="818"/>
      <c r="AI20" s="818"/>
      <c r="AJ20" s="818"/>
      <c r="AK20" s="818"/>
      <c r="AL20" s="818"/>
      <c r="AM20" s="818"/>
      <c r="AN20" s="818"/>
      <c r="AO20" s="818"/>
      <c r="AP20" s="818"/>
      <c r="AQ20" s="818"/>
      <c r="AR20" s="818"/>
      <c r="AS20" s="818"/>
      <c r="AT20" s="818"/>
      <c r="AU20" s="27"/>
    </row>
    <row r="21" spans="1:47" x14ac:dyDescent="0.25">
      <c r="A21" s="950"/>
      <c r="B21" s="392">
        <v>38869</v>
      </c>
      <c r="C21" s="284"/>
      <c r="D21" s="338">
        <v>1</v>
      </c>
      <c r="E21" s="339"/>
      <c r="F21" s="339"/>
      <c r="G21" s="338">
        <v>2.2000000000000002</v>
      </c>
      <c r="H21" s="339">
        <v>1.98</v>
      </c>
      <c r="I21" s="339"/>
      <c r="J21" s="339">
        <v>0.44</v>
      </c>
      <c r="K21" s="339"/>
      <c r="L21" s="285"/>
      <c r="M21" s="370"/>
      <c r="N21" s="381"/>
      <c r="O21" s="29"/>
      <c r="P21" s="29"/>
      <c r="Q21" s="29"/>
      <c r="R21" s="29"/>
      <c r="S21" s="29"/>
      <c r="T21" s="75"/>
      <c r="U21" s="382"/>
      <c r="V21" s="381">
        <v>312.52</v>
      </c>
      <c r="W21" s="29">
        <v>313.14999999999998</v>
      </c>
      <c r="X21" s="29">
        <v>309.81</v>
      </c>
      <c r="Y21" s="75">
        <v>294.51</v>
      </c>
      <c r="Z21" s="69"/>
      <c r="AA21" s="818"/>
      <c r="AB21" s="818"/>
      <c r="AC21" s="818"/>
      <c r="AD21" s="27"/>
      <c r="AE21" s="25"/>
      <c r="AF21" s="818"/>
      <c r="AG21" s="818"/>
      <c r="AH21" s="818"/>
      <c r="AI21" s="818"/>
      <c r="AJ21" s="818"/>
      <c r="AK21" s="818"/>
      <c r="AL21" s="818"/>
      <c r="AM21" s="818"/>
      <c r="AN21" s="818"/>
      <c r="AO21" s="818"/>
      <c r="AP21" s="818"/>
      <c r="AQ21" s="818"/>
      <c r="AR21" s="818"/>
      <c r="AS21" s="818"/>
      <c r="AT21" s="818"/>
      <c r="AU21" s="27"/>
    </row>
    <row r="22" spans="1:47" x14ac:dyDescent="0.25">
      <c r="A22" s="950"/>
      <c r="B22" s="392">
        <v>38899</v>
      </c>
      <c r="C22" s="284">
        <v>2</v>
      </c>
      <c r="D22" s="339"/>
      <c r="E22" s="339">
        <v>4.4000000000000004</v>
      </c>
      <c r="F22" s="339">
        <v>4.29</v>
      </c>
      <c r="G22" s="339">
        <v>2.25</v>
      </c>
      <c r="H22" s="339">
        <v>2.37</v>
      </c>
      <c r="I22" s="339">
        <v>2.57</v>
      </c>
      <c r="J22" s="339">
        <v>0.41</v>
      </c>
      <c r="K22" s="339">
        <v>3.34</v>
      </c>
      <c r="L22" s="285">
        <v>5.15</v>
      </c>
      <c r="M22" s="370"/>
      <c r="N22" s="381">
        <v>308.49</v>
      </c>
      <c r="O22" s="29">
        <v>308.16000000000003</v>
      </c>
      <c r="P22" s="29">
        <v>309.2</v>
      </c>
      <c r="Q22" s="29">
        <v>310.10000000000002</v>
      </c>
      <c r="R22" s="29">
        <v>308.51</v>
      </c>
      <c r="S22" s="29">
        <v>309.41000000000003</v>
      </c>
      <c r="T22" s="75">
        <v>306.97000000000003</v>
      </c>
      <c r="U22" s="382"/>
      <c r="V22" s="381">
        <v>312.56</v>
      </c>
      <c r="W22" s="29">
        <v>313.12</v>
      </c>
      <c r="X22" s="29">
        <v>309.89999999999998</v>
      </c>
      <c r="Y22" s="75">
        <v>294.33999999999997</v>
      </c>
      <c r="Z22" s="69"/>
      <c r="AA22" s="818"/>
      <c r="AB22" s="818"/>
      <c r="AC22" s="818"/>
      <c r="AD22" s="27"/>
      <c r="AE22" s="25"/>
      <c r="AF22" s="818"/>
      <c r="AG22" s="818"/>
      <c r="AH22" s="818"/>
      <c r="AI22" s="818"/>
      <c r="AJ22" s="818"/>
      <c r="AK22" s="818"/>
      <c r="AL22" s="818"/>
      <c r="AM22" s="818"/>
      <c r="AN22" s="818"/>
      <c r="AO22" s="818"/>
      <c r="AP22" s="818"/>
      <c r="AQ22" s="818"/>
      <c r="AR22" s="818"/>
      <c r="AS22" s="818"/>
      <c r="AT22" s="818"/>
      <c r="AU22" s="27"/>
    </row>
    <row r="23" spans="1:47" x14ac:dyDescent="0.25">
      <c r="A23" s="950"/>
      <c r="B23" s="392">
        <v>38930</v>
      </c>
      <c r="C23" s="284"/>
      <c r="D23" s="339">
        <v>0.75</v>
      </c>
      <c r="E23" s="339"/>
      <c r="F23" s="339"/>
      <c r="G23" s="339">
        <v>2.09</v>
      </c>
      <c r="H23" s="339">
        <v>2.31</v>
      </c>
      <c r="I23" s="339"/>
      <c r="J23" s="339">
        <v>0.39</v>
      </c>
      <c r="K23" s="339"/>
      <c r="L23" s="285"/>
      <c r="M23" s="370"/>
      <c r="N23" s="381"/>
      <c r="O23" s="29"/>
      <c r="P23" s="29"/>
      <c r="Q23" s="29"/>
      <c r="R23" s="29"/>
      <c r="S23" s="29"/>
      <c r="T23" s="75"/>
      <c r="U23" s="382"/>
      <c r="V23" s="381">
        <v>311.70999999999998</v>
      </c>
      <c r="W23" s="29">
        <v>312.29000000000002</v>
      </c>
      <c r="X23" s="29">
        <v>309.8</v>
      </c>
      <c r="Y23" s="75">
        <v>294.41000000000003</v>
      </c>
      <c r="Z23" s="69"/>
      <c r="AA23" s="818"/>
      <c r="AB23" s="818"/>
      <c r="AC23" s="818"/>
      <c r="AD23" s="27"/>
      <c r="AE23" s="25"/>
      <c r="AF23" s="818"/>
      <c r="AG23" s="818"/>
      <c r="AH23" s="818"/>
      <c r="AI23" s="818"/>
      <c r="AJ23" s="818"/>
      <c r="AK23" s="818"/>
      <c r="AL23" s="818"/>
      <c r="AM23" s="818"/>
      <c r="AN23" s="818"/>
      <c r="AO23" s="818"/>
      <c r="AP23" s="818"/>
      <c r="AQ23" s="818"/>
      <c r="AR23" s="818"/>
      <c r="AS23" s="818"/>
      <c r="AT23" s="818"/>
      <c r="AU23" s="27"/>
    </row>
    <row r="24" spans="1:47" x14ac:dyDescent="0.25">
      <c r="A24" s="950"/>
      <c r="B24" s="392">
        <v>38961</v>
      </c>
      <c r="C24" s="284">
        <v>2.25</v>
      </c>
      <c r="D24" s="339"/>
      <c r="E24" s="339">
        <v>4.76</v>
      </c>
      <c r="F24" s="339">
        <v>7.22</v>
      </c>
      <c r="G24" s="339">
        <v>2.37</v>
      </c>
      <c r="H24" s="339">
        <v>2.31</v>
      </c>
      <c r="I24" s="339">
        <v>6</v>
      </c>
      <c r="J24" s="339">
        <v>0.46</v>
      </c>
      <c r="K24" s="339">
        <v>4.1900000000000004</v>
      </c>
      <c r="L24" s="285">
        <v>5.67</v>
      </c>
      <c r="M24" s="370"/>
      <c r="N24" s="381">
        <v>308.55</v>
      </c>
      <c r="O24" s="29">
        <v>308.29000000000002</v>
      </c>
      <c r="P24" s="29">
        <v>309.37</v>
      </c>
      <c r="Q24" s="29">
        <v>310.35000000000002</v>
      </c>
      <c r="R24" s="29">
        <v>308.60000000000002</v>
      </c>
      <c r="S24" s="29">
        <v>309.79000000000002</v>
      </c>
      <c r="T24" s="75">
        <v>306.37</v>
      </c>
      <c r="U24" s="382">
        <v>304.54000000000002</v>
      </c>
      <c r="V24" s="381">
        <v>312.72000000000003</v>
      </c>
      <c r="W24" s="29">
        <v>313.24</v>
      </c>
      <c r="X24" s="29">
        <v>310.08999999999997</v>
      </c>
      <c r="Y24" s="75">
        <v>294.38</v>
      </c>
      <c r="Z24" s="69">
        <v>2.31</v>
      </c>
      <c r="AA24" s="818">
        <v>0.1</v>
      </c>
      <c r="AB24" s="818">
        <v>0.31</v>
      </c>
      <c r="AC24" s="818">
        <v>0.48</v>
      </c>
      <c r="AD24" s="27">
        <v>0.1</v>
      </c>
      <c r="AE24" s="25">
        <v>310.45</v>
      </c>
      <c r="AF24" s="818">
        <v>308.61</v>
      </c>
      <c r="AG24" s="818">
        <v>308.10000000000002</v>
      </c>
      <c r="AH24" s="818">
        <v>308.33999999999997</v>
      </c>
      <c r="AI24" s="818">
        <v>309.83</v>
      </c>
      <c r="AJ24" s="818">
        <v>309.12</v>
      </c>
      <c r="AK24" s="818">
        <v>309.70999999999998</v>
      </c>
      <c r="AL24" s="818">
        <v>309.35000000000002</v>
      </c>
      <c r="AM24" s="818">
        <v>309.58</v>
      </c>
      <c r="AN24" s="818">
        <v>309.86</v>
      </c>
      <c r="AO24" s="818">
        <v>309.63</v>
      </c>
      <c r="AP24" s="818">
        <v>308.45999999999998</v>
      </c>
      <c r="AQ24" s="818"/>
      <c r="AR24" s="818">
        <v>306.70999999999998</v>
      </c>
      <c r="AS24" s="818">
        <v>309.23</v>
      </c>
      <c r="AT24" s="818">
        <v>285.93</v>
      </c>
      <c r="AU24" s="27">
        <v>308.42</v>
      </c>
    </row>
    <row r="25" spans="1:47" x14ac:dyDescent="0.25">
      <c r="A25" s="950"/>
      <c r="B25" s="392">
        <v>38991</v>
      </c>
      <c r="C25" s="284"/>
      <c r="D25" s="339"/>
      <c r="E25" s="339">
        <v>3.22</v>
      </c>
      <c r="F25" s="339">
        <v>2.82</v>
      </c>
      <c r="G25" s="339"/>
      <c r="H25" s="339">
        <v>0.59</v>
      </c>
      <c r="I25" s="339"/>
      <c r="J25" s="339"/>
      <c r="K25" s="339"/>
      <c r="L25" s="285"/>
      <c r="M25" s="370"/>
      <c r="N25" s="381"/>
      <c r="O25" s="29"/>
      <c r="P25" s="29"/>
      <c r="Q25" s="29"/>
      <c r="R25" s="29"/>
      <c r="S25" s="29"/>
      <c r="T25" s="75"/>
      <c r="U25" s="382"/>
      <c r="V25" s="381">
        <v>312.67</v>
      </c>
      <c r="W25" s="29">
        <v>313.12</v>
      </c>
      <c r="X25" s="29">
        <v>310.19</v>
      </c>
      <c r="Y25" s="75">
        <v>294.32</v>
      </c>
      <c r="Z25" s="69"/>
      <c r="AA25" s="818"/>
      <c r="AB25" s="818"/>
      <c r="AC25" s="818"/>
      <c r="AD25" s="27"/>
      <c r="AE25" s="25"/>
      <c r="AF25" s="818"/>
      <c r="AG25" s="818"/>
      <c r="AH25" s="818"/>
      <c r="AI25" s="818"/>
      <c r="AJ25" s="818"/>
      <c r="AK25" s="818"/>
      <c r="AL25" s="818"/>
      <c r="AM25" s="818"/>
      <c r="AN25" s="818"/>
      <c r="AO25" s="818"/>
      <c r="AP25" s="818"/>
      <c r="AQ25" s="818"/>
      <c r="AR25" s="818"/>
      <c r="AS25" s="818"/>
      <c r="AT25" s="818"/>
      <c r="AU25" s="27"/>
    </row>
    <row r="26" spans="1:47" x14ac:dyDescent="0.25">
      <c r="A26" s="950"/>
      <c r="B26" s="392">
        <v>39022</v>
      </c>
      <c r="C26" s="284">
        <v>3.54</v>
      </c>
      <c r="D26" s="339"/>
      <c r="E26" s="339">
        <v>9.52</v>
      </c>
      <c r="F26" s="339">
        <v>10</v>
      </c>
      <c r="G26" s="339">
        <v>4.1900000000000004</v>
      </c>
      <c r="H26" s="339">
        <v>4.4000000000000004</v>
      </c>
      <c r="I26" s="339">
        <v>3.84</v>
      </c>
      <c r="J26" s="339">
        <v>1.57</v>
      </c>
      <c r="K26" s="339">
        <v>6.65</v>
      </c>
      <c r="L26" s="285">
        <v>8.2100000000000009</v>
      </c>
      <c r="M26" s="370"/>
      <c r="N26" s="381">
        <v>308.44</v>
      </c>
      <c r="O26" s="29">
        <v>308.29000000000002</v>
      </c>
      <c r="P26" s="29">
        <v>309.43</v>
      </c>
      <c r="Q26" s="29">
        <v>310.48</v>
      </c>
      <c r="R26" s="29">
        <v>308.58999999999997</v>
      </c>
      <c r="S26" s="29">
        <v>309.79000000000002</v>
      </c>
      <c r="T26" s="75">
        <v>306.94</v>
      </c>
      <c r="U26" s="382">
        <v>304.98</v>
      </c>
      <c r="V26" s="381">
        <v>312.58999999999997</v>
      </c>
      <c r="W26" s="29">
        <v>313.06</v>
      </c>
      <c r="X26" s="29">
        <v>310.27</v>
      </c>
      <c r="Y26" s="75">
        <v>294.41000000000003</v>
      </c>
      <c r="Z26" s="69"/>
      <c r="AA26" s="818"/>
      <c r="AB26" s="818"/>
      <c r="AC26" s="818"/>
      <c r="AD26" s="27"/>
      <c r="AE26" s="25"/>
      <c r="AF26" s="818"/>
      <c r="AG26" s="818"/>
      <c r="AH26" s="818"/>
      <c r="AI26" s="818"/>
      <c r="AJ26" s="818"/>
      <c r="AK26" s="818"/>
      <c r="AL26" s="818"/>
      <c r="AM26" s="818"/>
      <c r="AN26" s="818"/>
      <c r="AO26" s="818"/>
      <c r="AP26" s="818"/>
      <c r="AQ26" s="818"/>
      <c r="AR26" s="818"/>
      <c r="AS26" s="818"/>
      <c r="AT26" s="818"/>
      <c r="AU26" s="27"/>
    </row>
    <row r="27" spans="1:47" ht="13.8" thickBot="1" x14ac:dyDescent="0.3">
      <c r="A27" s="951"/>
      <c r="B27" s="393">
        <v>39052</v>
      </c>
      <c r="C27" s="291"/>
      <c r="D27" s="350">
        <v>2.2000000000000002</v>
      </c>
      <c r="E27" s="350"/>
      <c r="F27" s="350"/>
      <c r="G27" s="350">
        <v>4.0999999999999996</v>
      </c>
      <c r="H27" s="350">
        <v>3.83</v>
      </c>
      <c r="I27" s="350"/>
      <c r="J27" s="350">
        <v>1.1499999999999999</v>
      </c>
      <c r="K27" s="350"/>
      <c r="L27" s="292"/>
      <c r="M27" s="371"/>
      <c r="N27" s="383"/>
      <c r="O27" s="36"/>
      <c r="P27" s="36"/>
      <c r="Q27" s="36"/>
      <c r="R27" s="36"/>
      <c r="S27" s="36"/>
      <c r="T27" s="384"/>
      <c r="U27" s="385"/>
      <c r="V27" s="383">
        <v>312.55</v>
      </c>
      <c r="W27" s="36">
        <v>313.02</v>
      </c>
      <c r="X27" s="36">
        <v>310.29000000000002</v>
      </c>
      <c r="Y27" s="384">
        <v>294.39</v>
      </c>
      <c r="Z27" s="816"/>
      <c r="AA27" s="819"/>
      <c r="AB27" s="819"/>
      <c r="AC27" s="819"/>
      <c r="AD27" s="822"/>
      <c r="AE27" s="39"/>
      <c r="AF27" s="819"/>
      <c r="AG27" s="819"/>
      <c r="AH27" s="819"/>
      <c r="AI27" s="819"/>
      <c r="AJ27" s="819"/>
      <c r="AK27" s="819"/>
      <c r="AL27" s="819"/>
      <c r="AM27" s="819"/>
      <c r="AN27" s="819"/>
      <c r="AO27" s="819"/>
      <c r="AP27" s="819"/>
      <c r="AQ27" s="819"/>
      <c r="AR27" s="819"/>
      <c r="AS27" s="819"/>
      <c r="AT27" s="819"/>
      <c r="AU27" s="822"/>
    </row>
    <row r="28" spans="1:47" x14ac:dyDescent="0.25">
      <c r="A28" s="975">
        <v>2007</v>
      </c>
      <c r="B28" s="398">
        <v>39083</v>
      </c>
      <c r="C28" s="362"/>
      <c r="D28" s="820"/>
      <c r="E28" s="820"/>
      <c r="F28" s="820"/>
      <c r="G28" s="820"/>
      <c r="H28" s="820"/>
      <c r="I28" s="820"/>
      <c r="J28" s="820"/>
      <c r="K28" s="820"/>
      <c r="L28" s="821"/>
      <c r="M28" s="369"/>
      <c r="N28" s="386"/>
      <c r="O28" s="13"/>
      <c r="P28" s="13"/>
      <c r="Q28" s="13"/>
      <c r="R28" s="13"/>
      <c r="S28" s="13"/>
      <c r="T28" s="387"/>
      <c r="U28" s="388"/>
      <c r="V28" s="386"/>
      <c r="W28" s="13"/>
      <c r="X28" s="13"/>
      <c r="Y28" s="387"/>
      <c r="Z28" s="815"/>
      <c r="AA28" s="820"/>
      <c r="AB28" s="820"/>
      <c r="AC28" s="820"/>
      <c r="AD28" s="821"/>
      <c r="AE28" s="815"/>
      <c r="AF28" s="820"/>
      <c r="AG28" s="820"/>
      <c r="AH28" s="820"/>
      <c r="AI28" s="820"/>
      <c r="AJ28" s="820"/>
      <c r="AK28" s="820"/>
      <c r="AL28" s="820"/>
      <c r="AM28" s="820"/>
      <c r="AN28" s="820"/>
      <c r="AO28" s="820"/>
      <c r="AP28" s="820"/>
      <c r="AQ28" s="820"/>
      <c r="AR28" s="820"/>
      <c r="AS28" s="820"/>
      <c r="AT28" s="820"/>
      <c r="AU28" s="821"/>
    </row>
    <row r="29" spans="1:47" x14ac:dyDescent="0.25">
      <c r="A29" s="976"/>
      <c r="B29" s="397">
        <v>39114</v>
      </c>
      <c r="C29" s="183"/>
      <c r="D29" s="255">
        <v>1.58</v>
      </c>
      <c r="E29" s="255"/>
      <c r="F29" s="255"/>
      <c r="G29" s="255">
        <v>3.75</v>
      </c>
      <c r="H29" s="255">
        <v>3.75</v>
      </c>
      <c r="I29" s="255"/>
      <c r="J29" s="255">
        <v>0.59</v>
      </c>
      <c r="K29" s="255"/>
      <c r="L29" s="368"/>
      <c r="M29" s="370"/>
      <c r="N29" s="381"/>
      <c r="O29" s="29"/>
      <c r="P29" s="29"/>
      <c r="Q29" s="29"/>
      <c r="R29" s="29"/>
      <c r="S29" s="29"/>
      <c r="T29" s="75"/>
      <c r="U29" s="382"/>
      <c r="V29" s="381">
        <v>312.52</v>
      </c>
      <c r="W29" s="29">
        <v>313.08</v>
      </c>
      <c r="X29" s="29">
        <v>310.32</v>
      </c>
      <c r="Y29" s="75">
        <v>294.45</v>
      </c>
      <c r="Z29" s="69"/>
      <c r="AA29" s="818"/>
      <c r="AB29" s="818"/>
      <c r="AC29" s="818"/>
      <c r="AD29" s="27"/>
      <c r="AE29" s="69"/>
      <c r="AF29" s="818"/>
      <c r="AG29" s="818"/>
      <c r="AH29" s="818"/>
      <c r="AI29" s="818"/>
      <c r="AJ29" s="818"/>
      <c r="AK29" s="818"/>
      <c r="AL29" s="818"/>
      <c r="AM29" s="818"/>
      <c r="AN29" s="818"/>
      <c r="AO29" s="818"/>
      <c r="AP29" s="818"/>
      <c r="AQ29" s="818"/>
      <c r="AR29" s="818"/>
      <c r="AS29" s="818"/>
      <c r="AT29" s="818"/>
      <c r="AU29" s="27"/>
    </row>
    <row r="30" spans="1:47" x14ac:dyDescent="0.25">
      <c r="A30" s="976"/>
      <c r="B30" s="397">
        <v>39142</v>
      </c>
      <c r="C30" s="183">
        <v>3.53</v>
      </c>
      <c r="D30" s="255">
        <v>2.31</v>
      </c>
      <c r="E30" s="255">
        <v>7.5</v>
      </c>
      <c r="F30" s="255">
        <v>10</v>
      </c>
      <c r="G30" s="255">
        <v>4</v>
      </c>
      <c r="H30" s="255">
        <v>3.75</v>
      </c>
      <c r="I30" s="255">
        <v>4.29</v>
      </c>
      <c r="J30" s="255">
        <v>1.36</v>
      </c>
      <c r="K30" s="255">
        <v>5</v>
      </c>
      <c r="L30" s="368">
        <v>10</v>
      </c>
      <c r="M30" s="370"/>
      <c r="N30" s="381">
        <v>308.51</v>
      </c>
      <c r="O30" s="29">
        <v>311.7</v>
      </c>
      <c r="P30" s="29">
        <v>309.27999999999997</v>
      </c>
      <c r="Q30" s="29">
        <v>311.64</v>
      </c>
      <c r="R30" s="29">
        <v>309.14</v>
      </c>
      <c r="S30" s="29">
        <v>308.83999999999997</v>
      </c>
      <c r="T30" s="75">
        <v>306.93</v>
      </c>
      <c r="U30" s="382"/>
      <c r="V30" s="381">
        <v>311.73</v>
      </c>
      <c r="W30" s="29">
        <v>312.31</v>
      </c>
      <c r="X30" s="29">
        <v>310.35000000000002</v>
      </c>
      <c r="Y30" s="75">
        <v>294.51</v>
      </c>
      <c r="Z30" s="69"/>
      <c r="AA30" s="818"/>
      <c r="AB30" s="818"/>
      <c r="AC30" s="818"/>
      <c r="AD30" s="27"/>
      <c r="AE30" s="69"/>
      <c r="AF30" s="818"/>
      <c r="AG30" s="818"/>
      <c r="AH30" s="818"/>
      <c r="AI30" s="818"/>
      <c r="AJ30" s="818"/>
      <c r="AK30" s="818"/>
      <c r="AL30" s="818"/>
      <c r="AM30" s="818"/>
      <c r="AN30" s="818"/>
      <c r="AO30" s="818"/>
      <c r="AP30" s="818"/>
      <c r="AQ30" s="818"/>
      <c r="AR30" s="818"/>
      <c r="AS30" s="818"/>
      <c r="AT30" s="818"/>
      <c r="AU30" s="27"/>
    </row>
    <row r="31" spans="1:47" x14ac:dyDescent="0.25">
      <c r="A31" s="976"/>
      <c r="B31" s="397">
        <v>39173</v>
      </c>
      <c r="C31" s="366"/>
      <c r="D31" s="338">
        <v>0.86</v>
      </c>
      <c r="E31" s="256"/>
      <c r="F31" s="256"/>
      <c r="G31" s="256">
        <v>2.73</v>
      </c>
      <c r="H31" s="256">
        <v>2.73</v>
      </c>
      <c r="I31" s="256"/>
      <c r="J31" s="338">
        <v>0.63</v>
      </c>
      <c r="K31" s="256"/>
      <c r="L31" s="367"/>
      <c r="M31" s="370"/>
      <c r="N31" s="381"/>
      <c r="O31" s="29"/>
      <c r="P31" s="29"/>
      <c r="Q31" s="29"/>
      <c r="R31" s="29"/>
      <c r="S31" s="29"/>
      <c r="T31" s="75"/>
      <c r="U31" s="402">
        <v>304.66000000000003</v>
      </c>
      <c r="V31" s="381"/>
      <c r="W31" s="29"/>
      <c r="X31" s="29"/>
      <c r="Y31" s="75"/>
      <c r="Z31" s="69">
        <v>1.87</v>
      </c>
      <c r="AA31" s="818">
        <v>0.15</v>
      </c>
      <c r="AB31" s="818">
        <v>0.84</v>
      </c>
      <c r="AC31" s="818">
        <v>0.41</v>
      </c>
      <c r="AD31" s="27">
        <v>0.26</v>
      </c>
      <c r="AE31" s="69">
        <v>310.66000000000003</v>
      </c>
      <c r="AF31" s="818">
        <v>308.58999999999997</v>
      </c>
      <c r="AG31" s="818">
        <v>308.47000000000003</v>
      </c>
      <c r="AH31" s="818">
        <v>308.42</v>
      </c>
      <c r="AI31" s="818">
        <v>310.07</v>
      </c>
      <c r="AJ31" s="818"/>
      <c r="AK31" s="818">
        <v>309.95</v>
      </c>
      <c r="AL31" s="818">
        <v>310.10000000000002</v>
      </c>
      <c r="AM31" s="818">
        <v>309.54000000000002</v>
      </c>
      <c r="AN31" s="818">
        <v>310.08</v>
      </c>
      <c r="AO31" s="818">
        <v>309.86</v>
      </c>
      <c r="AP31" s="818">
        <v>308.56</v>
      </c>
      <c r="AQ31" s="818"/>
      <c r="AR31" s="818">
        <v>306.79000000000002</v>
      </c>
      <c r="AS31" s="818">
        <v>308.63</v>
      </c>
      <c r="AT31" s="818">
        <v>285.52999999999997</v>
      </c>
      <c r="AU31" s="27">
        <v>308.52</v>
      </c>
    </row>
    <row r="32" spans="1:47" x14ac:dyDescent="0.25">
      <c r="A32" s="976"/>
      <c r="B32" s="397">
        <v>39203</v>
      </c>
      <c r="C32" s="183"/>
      <c r="D32" s="255"/>
      <c r="E32" s="255"/>
      <c r="F32" s="255"/>
      <c r="G32" s="255">
        <v>2.31</v>
      </c>
      <c r="H32" s="255">
        <v>2.2200000000000002</v>
      </c>
      <c r="I32" s="255"/>
      <c r="J32" s="255">
        <v>0.46</v>
      </c>
      <c r="K32" s="255"/>
      <c r="L32" s="285"/>
      <c r="M32" s="370"/>
      <c r="N32" s="381">
        <v>308.48</v>
      </c>
      <c r="O32" s="29">
        <v>311.66000000000003</v>
      </c>
      <c r="P32" s="29">
        <v>309.24</v>
      </c>
      <c r="Q32" s="29">
        <v>311.57</v>
      </c>
      <c r="R32" s="29">
        <v>309.19</v>
      </c>
      <c r="S32" s="29">
        <v>308.77</v>
      </c>
      <c r="T32" s="75">
        <v>306.86</v>
      </c>
      <c r="U32" s="382"/>
      <c r="V32" s="381">
        <v>312.52</v>
      </c>
      <c r="W32" s="29">
        <v>313.04000000000002</v>
      </c>
      <c r="X32" s="29">
        <v>310.3</v>
      </c>
      <c r="Y32" s="75">
        <v>294.37</v>
      </c>
      <c r="Z32" s="69"/>
      <c r="AA32" s="818"/>
      <c r="AB32" s="818"/>
      <c r="AC32" s="818"/>
      <c r="AD32" s="27"/>
      <c r="AE32" s="69"/>
      <c r="AF32" s="818"/>
      <c r="AG32" s="818"/>
      <c r="AH32" s="818"/>
      <c r="AI32" s="818"/>
      <c r="AJ32" s="818"/>
      <c r="AK32" s="818"/>
      <c r="AL32" s="818"/>
      <c r="AM32" s="818"/>
      <c r="AN32" s="818"/>
      <c r="AO32" s="818"/>
      <c r="AP32" s="818"/>
      <c r="AQ32" s="818"/>
      <c r="AR32" s="818"/>
      <c r="AS32" s="818"/>
      <c r="AT32" s="818"/>
      <c r="AU32" s="27"/>
    </row>
    <row r="33" spans="1:47" x14ac:dyDescent="0.25">
      <c r="A33" s="976"/>
      <c r="B33" s="397">
        <v>39234</v>
      </c>
      <c r="C33" s="284">
        <v>2.5</v>
      </c>
      <c r="D33" s="338"/>
      <c r="E33" s="339">
        <v>4</v>
      </c>
      <c r="F33" s="339">
        <v>5.45</v>
      </c>
      <c r="G33" s="338">
        <v>2.14</v>
      </c>
      <c r="H33" s="339">
        <v>2.31</v>
      </c>
      <c r="I33" s="339">
        <v>4.62</v>
      </c>
      <c r="J33" s="339">
        <v>0.37</v>
      </c>
      <c r="K33" s="339">
        <v>3.33</v>
      </c>
      <c r="L33" s="285">
        <v>4</v>
      </c>
      <c r="M33" s="370"/>
      <c r="N33" s="381"/>
      <c r="O33" s="29"/>
      <c r="P33" s="29"/>
      <c r="Q33" s="29"/>
      <c r="R33" s="29"/>
      <c r="S33" s="29"/>
      <c r="T33" s="75"/>
      <c r="U33" s="382"/>
      <c r="V33" s="381"/>
      <c r="W33" s="29"/>
      <c r="X33" s="29"/>
      <c r="Y33" s="75"/>
      <c r="Z33" s="69"/>
      <c r="AA33" s="818"/>
      <c r="AB33" s="818"/>
      <c r="AC33" s="818"/>
      <c r="AD33" s="27"/>
      <c r="AE33" s="69"/>
      <c r="AF33" s="818"/>
      <c r="AG33" s="818"/>
      <c r="AH33" s="818"/>
      <c r="AI33" s="818"/>
      <c r="AJ33" s="818"/>
      <c r="AK33" s="818"/>
      <c r="AL33" s="818"/>
      <c r="AM33" s="818"/>
      <c r="AN33" s="818"/>
      <c r="AO33" s="818"/>
      <c r="AP33" s="818"/>
      <c r="AQ33" s="818"/>
      <c r="AR33" s="818"/>
      <c r="AS33" s="818"/>
      <c r="AT33" s="818"/>
      <c r="AU33" s="27"/>
    </row>
    <row r="34" spans="1:47" x14ac:dyDescent="0.25">
      <c r="A34" s="976"/>
      <c r="B34" s="397">
        <v>39264</v>
      </c>
      <c r="C34" s="284"/>
      <c r="D34" s="339"/>
      <c r="E34" s="339"/>
      <c r="F34" s="339"/>
      <c r="G34" s="339">
        <v>2.14</v>
      </c>
      <c r="H34" s="339">
        <v>2</v>
      </c>
      <c r="I34" s="339"/>
      <c r="J34" s="339">
        <v>0.34</v>
      </c>
      <c r="K34" s="339"/>
      <c r="L34" s="285"/>
      <c r="M34" s="370"/>
      <c r="N34" s="381">
        <v>308.43</v>
      </c>
      <c r="O34" s="29">
        <v>311.62</v>
      </c>
      <c r="P34" s="29">
        <v>309.2</v>
      </c>
      <c r="Q34" s="29">
        <v>311.51</v>
      </c>
      <c r="R34" s="29">
        <v>309.12</v>
      </c>
      <c r="S34" s="29">
        <v>308.68</v>
      </c>
      <c r="T34" s="75">
        <v>306.77</v>
      </c>
      <c r="U34" s="382"/>
      <c r="V34" s="381">
        <v>312.42</v>
      </c>
      <c r="W34" s="29">
        <v>312.93</v>
      </c>
      <c r="X34" s="29">
        <v>310.29000000000002</v>
      </c>
      <c r="Y34" s="75">
        <v>294.18</v>
      </c>
      <c r="Z34" s="69"/>
      <c r="AA34" s="818"/>
      <c r="AB34" s="818"/>
      <c r="AC34" s="818"/>
      <c r="AD34" s="27"/>
      <c r="AE34" s="69"/>
      <c r="AF34" s="818"/>
      <c r="AG34" s="818"/>
      <c r="AH34" s="818"/>
      <c r="AI34" s="818"/>
      <c r="AJ34" s="818"/>
      <c r="AK34" s="818"/>
      <c r="AL34" s="818"/>
      <c r="AM34" s="818"/>
      <c r="AN34" s="818"/>
      <c r="AO34" s="818"/>
      <c r="AP34" s="818"/>
      <c r="AQ34" s="818"/>
      <c r="AR34" s="818"/>
      <c r="AS34" s="818"/>
      <c r="AT34" s="818"/>
      <c r="AU34" s="27"/>
    </row>
    <row r="35" spans="1:47" x14ac:dyDescent="0.25">
      <c r="A35" s="976"/>
      <c r="B35" s="397">
        <v>39295</v>
      </c>
      <c r="C35" s="284"/>
      <c r="D35" s="339"/>
      <c r="E35" s="339"/>
      <c r="F35" s="339"/>
      <c r="G35" s="339">
        <v>2.2200000000000002</v>
      </c>
      <c r="H35" s="339">
        <v>1.67</v>
      </c>
      <c r="I35" s="339"/>
      <c r="J35" s="339">
        <v>0.32</v>
      </c>
      <c r="K35" s="339"/>
      <c r="L35" s="285"/>
      <c r="M35" s="370"/>
      <c r="N35" s="381"/>
      <c r="O35" s="29"/>
      <c r="P35" s="29"/>
      <c r="Q35" s="29"/>
      <c r="R35" s="29"/>
      <c r="S35" s="29"/>
      <c r="T35" s="75"/>
      <c r="U35" s="382"/>
      <c r="V35" s="381"/>
      <c r="W35" s="29"/>
      <c r="X35" s="29"/>
      <c r="Y35" s="75"/>
      <c r="Z35" s="69"/>
      <c r="AA35" s="818"/>
      <c r="AB35" s="818"/>
      <c r="AC35" s="818"/>
      <c r="AD35" s="27"/>
      <c r="AE35" s="69"/>
      <c r="AF35" s="818"/>
      <c r="AG35" s="818"/>
      <c r="AH35" s="818"/>
      <c r="AI35" s="818"/>
      <c r="AJ35" s="818"/>
      <c r="AK35" s="818"/>
      <c r="AL35" s="818"/>
      <c r="AM35" s="818"/>
      <c r="AN35" s="818"/>
      <c r="AO35" s="818"/>
      <c r="AP35" s="818"/>
      <c r="AQ35" s="818"/>
      <c r="AR35" s="818"/>
      <c r="AS35" s="818"/>
      <c r="AT35" s="818"/>
      <c r="AU35" s="27"/>
    </row>
    <row r="36" spans="1:47" x14ac:dyDescent="0.25">
      <c r="A36" s="976"/>
      <c r="B36" s="397">
        <v>39326</v>
      </c>
      <c r="C36" s="284">
        <v>2.2200000000000002</v>
      </c>
      <c r="D36" s="339"/>
      <c r="E36" s="339">
        <v>5</v>
      </c>
      <c r="F36" s="339">
        <v>4.62</v>
      </c>
      <c r="G36" s="339">
        <v>2.61</v>
      </c>
      <c r="H36" s="339">
        <v>2.31</v>
      </c>
      <c r="I36" s="339">
        <v>6</v>
      </c>
      <c r="J36" s="339">
        <v>0.43</v>
      </c>
      <c r="K36" s="339">
        <v>3.75</v>
      </c>
      <c r="L36" s="285">
        <v>2.4</v>
      </c>
      <c r="M36" s="370"/>
      <c r="N36" s="381">
        <v>308.36</v>
      </c>
      <c r="O36" s="29">
        <v>311.54000000000002</v>
      </c>
      <c r="P36" s="29">
        <v>309.12</v>
      </c>
      <c r="Q36" s="29">
        <v>311.43</v>
      </c>
      <c r="R36" s="29">
        <v>308.93</v>
      </c>
      <c r="S36" s="29">
        <v>308.61</v>
      </c>
      <c r="T36" s="75">
        <v>306.7</v>
      </c>
      <c r="U36" s="382"/>
      <c r="V36" s="381">
        <v>312.26</v>
      </c>
      <c r="W36" s="29">
        <v>312.72000000000003</v>
      </c>
      <c r="X36" s="29">
        <v>310.24</v>
      </c>
      <c r="Y36" s="75">
        <v>294.14999999999998</v>
      </c>
      <c r="Z36" s="69">
        <v>2.31</v>
      </c>
      <c r="AA36" s="818">
        <v>0.14000000000000001</v>
      </c>
      <c r="AB36" s="818">
        <v>0.6</v>
      </c>
      <c r="AC36" s="818">
        <v>0.32</v>
      </c>
      <c r="AD36" s="27">
        <v>0.15</v>
      </c>
      <c r="AE36" s="69"/>
      <c r="AF36" s="818"/>
      <c r="AG36" s="818"/>
      <c r="AH36" s="818"/>
      <c r="AI36" s="818"/>
      <c r="AJ36" s="818"/>
      <c r="AK36" s="818"/>
      <c r="AL36" s="818"/>
      <c r="AM36" s="818"/>
      <c r="AN36" s="818"/>
      <c r="AO36" s="818"/>
      <c r="AP36" s="818"/>
      <c r="AQ36" s="818"/>
      <c r="AR36" s="818"/>
      <c r="AS36" s="818"/>
      <c r="AT36" s="818"/>
      <c r="AU36" s="27"/>
    </row>
    <row r="37" spans="1:47" x14ac:dyDescent="0.25">
      <c r="A37" s="976"/>
      <c r="B37" s="397">
        <v>39356</v>
      </c>
      <c r="C37" s="284"/>
      <c r="D37" s="339"/>
      <c r="E37" s="339"/>
      <c r="F37" s="339"/>
      <c r="G37" s="394">
        <v>2.76</v>
      </c>
      <c r="H37" s="394">
        <v>2.5099999999999998</v>
      </c>
      <c r="I37" s="339"/>
      <c r="J37" s="394">
        <v>0.53</v>
      </c>
      <c r="K37" s="339"/>
      <c r="L37" s="285"/>
      <c r="M37" s="370"/>
      <c r="N37" s="381"/>
      <c r="O37" s="29"/>
      <c r="P37" s="29"/>
      <c r="Q37" s="29"/>
      <c r="R37" s="29"/>
      <c r="S37" s="29"/>
      <c r="T37" s="75"/>
      <c r="U37" s="382"/>
      <c r="V37" s="395"/>
      <c r="W37" s="396"/>
      <c r="X37" s="396"/>
      <c r="Y37" s="81"/>
      <c r="Z37" s="69"/>
      <c r="AA37" s="818"/>
      <c r="AB37" s="818"/>
      <c r="AC37" s="818"/>
      <c r="AD37" s="27"/>
      <c r="AE37" s="69">
        <v>310.57</v>
      </c>
      <c r="AF37" s="818">
        <v>308.43</v>
      </c>
      <c r="AG37" s="818"/>
      <c r="AH37" s="818">
        <v>308.26</v>
      </c>
      <c r="AI37" s="818">
        <v>310.92</v>
      </c>
      <c r="AJ37" s="818">
        <v>309.22000000000003</v>
      </c>
      <c r="AK37" s="818">
        <v>309.87</v>
      </c>
      <c r="AL37" s="818">
        <v>310.01</v>
      </c>
      <c r="AM37" s="818">
        <v>309.75</v>
      </c>
      <c r="AN37" s="818">
        <v>310.04000000000002</v>
      </c>
      <c r="AO37" s="818">
        <v>309.8</v>
      </c>
      <c r="AP37" s="818">
        <v>308.42</v>
      </c>
      <c r="AQ37" s="818"/>
      <c r="AR37" s="818">
        <v>306.56</v>
      </c>
      <c r="AS37" s="818">
        <v>308.33</v>
      </c>
      <c r="AT37" s="818">
        <v>283.2</v>
      </c>
      <c r="AU37" s="27">
        <v>307.60000000000002</v>
      </c>
    </row>
    <row r="38" spans="1:47" x14ac:dyDescent="0.25">
      <c r="A38" s="976"/>
      <c r="B38" s="397">
        <v>39387</v>
      </c>
      <c r="C38" s="284"/>
      <c r="D38" s="339"/>
      <c r="E38" s="339"/>
      <c r="F38" s="339"/>
      <c r="G38" s="394">
        <v>3.26</v>
      </c>
      <c r="H38" s="394">
        <v>2.89</v>
      </c>
      <c r="I38" s="339"/>
      <c r="J38" s="394">
        <v>0.62</v>
      </c>
      <c r="K38" s="339"/>
      <c r="L38" s="285"/>
      <c r="M38" s="370"/>
      <c r="N38" s="381">
        <v>308.32</v>
      </c>
      <c r="O38" s="30">
        <v>308.04000000000002</v>
      </c>
      <c r="P38" s="30">
        <v>309.08</v>
      </c>
      <c r="Q38" s="30">
        <v>310.18</v>
      </c>
      <c r="R38" s="30">
        <v>308.3</v>
      </c>
      <c r="S38" s="30">
        <v>309.22000000000003</v>
      </c>
      <c r="T38" s="135">
        <v>306.67</v>
      </c>
      <c r="U38" s="382"/>
      <c r="V38" s="284">
        <v>312.11</v>
      </c>
      <c r="W38" s="339">
        <v>312.48</v>
      </c>
      <c r="X38" s="339">
        <v>310.12</v>
      </c>
      <c r="Y38" s="285">
        <v>294.16000000000003</v>
      </c>
      <c r="Z38" s="69"/>
      <c r="AA38" s="818"/>
      <c r="AB38" s="818"/>
      <c r="AC38" s="818"/>
      <c r="AD38" s="27"/>
      <c r="AE38" s="69"/>
      <c r="AF38" s="818"/>
      <c r="AG38" s="818"/>
      <c r="AH38" s="818"/>
      <c r="AI38" s="818"/>
      <c r="AJ38" s="818"/>
      <c r="AK38" s="818"/>
      <c r="AL38" s="818"/>
      <c r="AM38" s="818"/>
      <c r="AN38" s="818"/>
      <c r="AO38" s="818"/>
      <c r="AP38" s="818"/>
      <c r="AQ38" s="818"/>
      <c r="AR38" s="818"/>
      <c r="AS38" s="818"/>
      <c r="AT38" s="818"/>
      <c r="AU38" s="27"/>
    </row>
    <row r="39" spans="1:47" ht="13.8" thickBot="1" x14ac:dyDescent="0.3">
      <c r="A39" s="977"/>
      <c r="B39" s="399">
        <v>39417</v>
      </c>
      <c r="C39" s="291">
        <v>2.14</v>
      </c>
      <c r="D39" s="350"/>
      <c r="E39" s="350">
        <v>6.67</v>
      </c>
      <c r="F39" s="350">
        <v>7.25</v>
      </c>
      <c r="G39" s="350">
        <v>3.53</v>
      </c>
      <c r="H39" s="350">
        <v>3.33</v>
      </c>
      <c r="I39" s="350">
        <v>8.57</v>
      </c>
      <c r="J39" s="350">
        <v>1</v>
      </c>
      <c r="K39" s="350">
        <v>4</v>
      </c>
      <c r="L39" s="292">
        <v>6</v>
      </c>
      <c r="M39" s="371"/>
      <c r="N39" s="816"/>
      <c r="O39" s="44"/>
      <c r="P39" s="44"/>
      <c r="Q39" s="44"/>
      <c r="R39" s="44"/>
      <c r="S39" s="44"/>
      <c r="T39" s="48"/>
      <c r="U39" s="371"/>
      <c r="V39" s="93"/>
      <c r="W39" s="44"/>
      <c r="X39" s="44"/>
      <c r="Y39" s="48"/>
      <c r="Z39" s="816"/>
      <c r="AA39" s="819"/>
      <c r="AB39" s="819"/>
      <c r="AC39" s="819"/>
      <c r="AD39" s="822"/>
      <c r="AE39" s="816"/>
      <c r="AF39" s="819">
        <v>308.58999999999997</v>
      </c>
      <c r="AG39" s="819">
        <v>308.47000000000003</v>
      </c>
      <c r="AH39" s="819">
        <v>308.42</v>
      </c>
      <c r="AI39" s="819">
        <v>310.07</v>
      </c>
      <c r="AJ39" s="819"/>
      <c r="AK39" s="819">
        <v>309.95</v>
      </c>
      <c r="AL39" s="819">
        <v>310.10000000000002</v>
      </c>
      <c r="AM39" s="819">
        <v>309.81</v>
      </c>
      <c r="AN39" s="819">
        <v>310.08</v>
      </c>
      <c r="AO39" s="819">
        <v>309.86</v>
      </c>
      <c r="AP39" s="819">
        <v>308.56</v>
      </c>
      <c r="AQ39" s="819"/>
      <c r="AR39" s="819">
        <v>306.79000000000002</v>
      </c>
      <c r="AS39" s="819">
        <v>308.63</v>
      </c>
      <c r="AT39" s="819"/>
      <c r="AU39" s="822">
        <v>308.52</v>
      </c>
    </row>
    <row r="40" spans="1:47" x14ac:dyDescent="0.25">
      <c r="A40" s="978">
        <v>2008</v>
      </c>
      <c r="B40" s="461">
        <v>39448</v>
      </c>
      <c r="C40" s="279"/>
      <c r="D40" s="331"/>
      <c r="E40" s="331"/>
      <c r="F40" s="331"/>
      <c r="G40" s="331"/>
      <c r="H40" s="331"/>
      <c r="I40" s="331"/>
      <c r="J40" s="331"/>
      <c r="K40" s="331"/>
      <c r="L40" s="280"/>
      <c r="M40" s="462"/>
      <c r="N40" s="815"/>
      <c r="O40" s="820"/>
      <c r="P40" s="820"/>
      <c r="Q40" s="820"/>
      <c r="R40" s="820"/>
      <c r="S40" s="820"/>
      <c r="T40" s="821"/>
      <c r="U40" s="369"/>
      <c r="V40" s="815"/>
      <c r="W40" s="820"/>
      <c r="X40" s="820"/>
      <c r="Y40" s="821"/>
      <c r="Z40" s="815"/>
      <c r="AA40" s="820"/>
      <c r="AB40" s="820"/>
      <c r="AC40" s="820"/>
      <c r="AD40" s="821"/>
      <c r="AE40" s="815"/>
      <c r="AF40" s="820"/>
      <c r="AG40" s="820"/>
      <c r="AH40" s="820"/>
      <c r="AI40" s="820"/>
      <c r="AJ40" s="820"/>
      <c r="AK40" s="820"/>
      <c r="AL40" s="820"/>
      <c r="AM40" s="820"/>
      <c r="AN40" s="820"/>
      <c r="AO40" s="820"/>
      <c r="AP40" s="820"/>
      <c r="AQ40" s="820"/>
      <c r="AR40" s="820"/>
      <c r="AS40" s="820"/>
      <c r="AT40" s="820"/>
      <c r="AU40" s="821"/>
    </row>
    <row r="41" spans="1:47" x14ac:dyDescent="0.25">
      <c r="A41" s="979"/>
      <c r="B41" s="455">
        <v>39479</v>
      </c>
      <c r="C41" s="284"/>
      <c r="D41" s="339">
        <v>1</v>
      </c>
      <c r="E41" s="339"/>
      <c r="F41" s="339"/>
      <c r="G41" s="339">
        <v>2.73</v>
      </c>
      <c r="H41" s="339">
        <v>2.5</v>
      </c>
      <c r="I41" s="339"/>
      <c r="J41" s="339">
        <v>0.46</v>
      </c>
      <c r="K41" s="339"/>
      <c r="L41" s="285"/>
      <c r="M41" s="457"/>
      <c r="N41" s="69"/>
      <c r="O41" s="818"/>
      <c r="P41" s="818"/>
      <c r="Q41" s="818"/>
      <c r="R41" s="818"/>
      <c r="S41" s="818"/>
      <c r="T41" s="27"/>
      <c r="U41" s="370"/>
      <c r="V41" s="69"/>
      <c r="W41" s="818"/>
      <c r="X41" s="818"/>
      <c r="Y41" s="27"/>
      <c r="Z41" s="69"/>
      <c r="AA41" s="818"/>
      <c r="AB41" s="818"/>
      <c r="AC41" s="818"/>
      <c r="AD41" s="27"/>
      <c r="AE41" s="69"/>
      <c r="AF41" s="818"/>
      <c r="AG41" s="818"/>
      <c r="AH41" s="818"/>
      <c r="AI41" s="818"/>
      <c r="AJ41" s="818"/>
      <c r="AK41" s="818"/>
      <c r="AL41" s="818"/>
      <c r="AM41" s="818"/>
      <c r="AN41" s="818"/>
      <c r="AO41" s="818"/>
      <c r="AP41" s="818"/>
      <c r="AQ41" s="818"/>
      <c r="AR41" s="818"/>
      <c r="AS41" s="818"/>
      <c r="AT41" s="818"/>
      <c r="AU41" s="27"/>
    </row>
    <row r="42" spans="1:47" x14ac:dyDescent="0.25">
      <c r="A42" s="979"/>
      <c r="B42" s="455">
        <v>39508</v>
      </c>
      <c r="C42" s="284">
        <v>2.73</v>
      </c>
      <c r="D42" s="339"/>
      <c r="E42" s="339">
        <v>4.62</v>
      </c>
      <c r="F42" s="339">
        <v>6.67</v>
      </c>
      <c r="G42" s="339">
        <v>3.16</v>
      </c>
      <c r="H42" s="339">
        <v>3.33</v>
      </c>
      <c r="I42" s="339">
        <v>7.5</v>
      </c>
      <c r="J42" s="339">
        <v>0.94</v>
      </c>
      <c r="K42" s="339">
        <v>4.29</v>
      </c>
      <c r="L42" s="285">
        <v>5</v>
      </c>
      <c r="M42" s="457"/>
      <c r="N42" s="69">
        <v>308.51</v>
      </c>
      <c r="O42" s="818">
        <v>307.89999999999998</v>
      </c>
      <c r="P42" s="818">
        <v>308.79000000000002</v>
      </c>
      <c r="Q42" s="818">
        <v>309.85000000000002</v>
      </c>
      <c r="R42" s="818">
        <v>308.20999999999998</v>
      </c>
      <c r="S42" s="818">
        <v>308.87</v>
      </c>
      <c r="T42" s="27">
        <v>306.62</v>
      </c>
      <c r="U42" s="370"/>
      <c r="V42" s="69">
        <v>311.97000000000003</v>
      </c>
      <c r="W42" s="818">
        <v>312.44</v>
      </c>
      <c r="X42" s="818">
        <v>310.05</v>
      </c>
      <c r="Y42" s="27">
        <v>294.36</v>
      </c>
      <c r="Z42" s="69"/>
      <c r="AA42" s="818"/>
      <c r="AB42" s="818"/>
      <c r="AC42" s="818"/>
      <c r="AD42" s="27"/>
      <c r="AE42" s="69"/>
      <c r="AF42" s="818"/>
      <c r="AG42" s="818"/>
      <c r="AH42" s="818"/>
      <c r="AI42" s="818"/>
      <c r="AJ42" s="818"/>
      <c r="AK42" s="818"/>
      <c r="AL42" s="818"/>
      <c r="AM42" s="818"/>
      <c r="AN42" s="818"/>
      <c r="AO42" s="818"/>
      <c r="AP42" s="818"/>
      <c r="AQ42" s="818"/>
      <c r="AR42" s="818"/>
      <c r="AS42" s="818"/>
      <c r="AT42" s="818"/>
      <c r="AU42" s="27"/>
    </row>
    <row r="43" spans="1:47" x14ac:dyDescent="0.25">
      <c r="A43" s="979"/>
      <c r="B43" s="455">
        <v>39539</v>
      </c>
      <c r="C43" s="284"/>
      <c r="D43" s="339">
        <v>1.5</v>
      </c>
      <c r="E43" s="339"/>
      <c r="F43" s="339"/>
      <c r="G43" s="339">
        <v>3.53</v>
      </c>
      <c r="H43" s="339">
        <v>3.16</v>
      </c>
      <c r="I43" s="339"/>
      <c r="J43" s="339">
        <v>1.25</v>
      </c>
      <c r="K43" s="339"/>
      <c r="L43" s="285"/>
      <c r="M43" s="457"/>
      <c r="N43" s="69"/>
      <c r="O43" s="818"/>
      <c r="P43" s="818"/>
      <c r="Q43" s="818"/>
      <c r="R43" s="818"/>
      <c r="S43" s="818"/>
      <c r="T43" s="27"/>
      <c r="U43" s="370"/>
      <c r="V43" s="69"/>
      <c r="W43" s="818"/>
      <c r="X43" s="818"/>
      <c r="Y43" s="27"/>
      <c r="Z43" s="69">
        <v>2.19</v>
      </c>
      <c r="AA43" s="818">
        <v>0.14000000000000001</v>
      </c>
      <c r="AB43" s="818">
        <v>0.91</v>
      </c>
      <c r="AC43" s="818">
        <v>0.35</v>
      </c>
      <c r="AD43" s="27">
        <v>0.35</v>
      </c>
      <c r="AE43" s="69">
        <v>310.23</v>
      </c>
      <c r="AF43" s="818">
        <v>308.55</v>
      </c>
      <c r="AG43" s="818">
        <v>308.38</v>
      </c>
      <c r="AH43" s="818">
        <v>308.35000000000002</v>
      </c>
      <c r="AI43" s="818">
        <v>309.77999999999997</v>
      </c>
      <c r="AJ43" s="818">
        <v>309.12</v>
      </c>
      <c r="AK43" s="818">
        <v>309.68</v>
      </c>
      <c r="AL43" s="818">
        <v>309.82</v>
      </c>
      <c r="AM43" s="818">
        <v>309.57</v>
      </c>
      <c r="AN43" s="818"/>
      <c r="AO43" s="818">
        <v>309.61</v>
      </c>
      <c r="AP43" s="818">
        <v>308.48</v>
      </c>
      <c r="AQ43" s="818"/>
      <c r="AR43" s="818">
        <v>306.8</v>
      </c>
      <c r="AS43" s="818">
        <v>308.64</v>
      </c>
      <c r="AT43" s="818">
        <v>286.04000000000002</v>
      </c>
      <c r="AU43" s="27">
        <v>308.7</v>
      </c>
    </row>
    <row r="44" spans="1:47" x14ac:dyDescent="0.25">
      <c r="A44" s="979"/>
      <c r="B44" s="455">
        <v>39569</v>
      </c>
      <c r="C44" s="284"/>
      <c r="D44" s="339">
        <v>0.63</v>
      </c>
      <c r="E44" s="339"/>
      <c r="F44" s="339"/>
      <c r="G44" s="339">
        <v>2.73</v>
      </c>
      <c r="H44" s="339">
        <v>2.5</v>
      </c>
      <c r="I44" s="339"/>
      <c r="J44" s="339">
        <v>0.57999999999999996</v>
      </c>
      <c r="K44" s="339"/>
      <c r="L44" s="285"/>
      <c r="M44" s="457"/>
      <c r="N44" s="69">
        <v>308.47000000000003</v>
      </c>
      <c r="O44" s="818">
        <v>307.92</v>
      </c>
      <c r="P44" s="818">
        <v>308.74</v>
      </c>
      <c r="Q44" s="818">
        <v>309.75</v>
      </c>
      <c r="R44" s="818">
        <v>308.19</v>
      </c>
      <c r="S44" s="818">
        <v>308.8</v>
      </c>
      <c r="T44" s="27">
        <v>306.62</v>
      </c>
      <c r="U44" s="370"/>
      <c r="V44" s="69">
        <v>312.05</v>
      </c>
      <c r="W44" s="818">
        <v>312.56</v>
      </c>
      <c r="X44" s="818">
        <v>309.97000000000003</v>
      </c>
      <c r="Y44" s="27">
        <v>294.36</v>
      </c>
      <c r="Z44" s="69"/>
      <c r="AA44" s="818"/>
      <c r="AB44" s="818"/>
      <c r="AC44" s="818"/>
      <c r="AD44" s="27"/>
      <c r="AE44" s="69"/>
      <c r="AF44" s="818"/>
      <c r="AG44" s="818"/>
      <c r="AH44" s="818"/>
      <c r="AI44" s="818"/>
      <c r="AJ44" s="818"/>
      <c r="AK44" s="818"/>
      <c r="AL44" s="818"/>
      <c r="AM44" s="818"/>
      <c r="AN44" s="818"/>
      <c r="AO44" s="818"/>
      <c r="AP44" s="818"/>
      <c r="AQ44" s="818"/>
      <c r="AR44" s="818"/>
      <c r="AS44" s="818"/>
      <c r="AT44" s="818"/>
      <c r="AU44" s="27"/>
    </row>
    <row r="45" spans="1:47" x14ac:dyDescent="0.25">
      <c r="A45" s="979"/>
      <c r="B45" s="455">
        <v>39600</v>
      </c>
      <c r="C45" s="458">
        <v>2.31</v>
      </c>
      <c r="D45" s="459">
        <v>0.63</v>
      </c>
      <c r="E45" s="459">
        <v>4</v>
      </c>
      <c r="F45" s="459">
        <v>3.33</v>
      </c>
      <c r="G45" s="459">
        <v>2.4</v>
      </c>
      <c r="H45" s="459">
        <v>2.31</v>
      </c>
      <c r="I45" s="459">
        <v>4.62</v>
      </c>
      <c r="J45" s="459">
        <v>0.48</v>
      </c>
      <c r="K45" s="459">
        <v>4</v>
      </c>
      <c r="L45" s="460">
        <v>0</v>
      </c>
      <c r="M45" s="457"/>
      <c r="N45" s="69"/>
      <c r="O45" s="818"/>
      <c r="P45" s="818"/>
      <c r="Q45" s="818"/>
      <c r="R45" s="818"/>
      <c r="S45" s="818"/>
      <c r="T45" s="27"/>
      <c r="U45" s="370"/>
      <c r="V45" s="69"/>
      <c r="W45" s="818"/>
      <c r="X45" s="818"/>
      <c r="Y45" s="27"/>
      <c r="Z45" s="69"/>
      <c r="AA45" s="818"/>
      <c r="AB45" s="818"/>
      <c r="AC45" s="818"/>
      <c r="AD45" s="27"/>
      <c r="AE45" s="69"/>
      <c r="AF45" s="818"/>
      <c r="AG45" s="818"/>
      <c r="AH45" s="818"/>
      <c r="AI45" s="818"/>
      <c r="AJ45" s="818"/>
      <c r="AK45" s="818"/>
      <c r="AL45" s="818"/>
      <c r="AM45" s="818"/>
      <c r="AN45" s="818"/>
      <c r="AO45" s="818"/>
      <c r="AP45" s="818"/>
      <c r="AQ45" s="818"/>
      <c r="AR45" s="818"/>
      <c r="AS45" s="818"/>
      <c r="AT45" s="818"/>
      <c r="AU45" s="27"/>
    </row>
    <row r="46" spans="1:47" x14ac:dyDescent="0.25">
      <c r="A46" s="979"/>
      <c r="B46" s="455">
        <v>39630</v>
      </c>
      <c r="C46" s="435"/>
      <c r="D46" s="411">
        <v>0.56000000000000005</v>
      </c>
      <c r="E46" s="411"/>
      <c r="F46" s="411"/>
      <c r="G46" s="411">
        <v>2.2200000000000002</v>
      </c>
      <c r="H46" s="411">
        <v>2.2200000000000002</v>
      </c>
      <c r="I46" s="411"/>
      <c r="J46" s="411">
        <v>0.4</v>
      </c>
      <c r="K46" s="411"/>
      <c r="L46" s="413"/>
      <c r="M46" s="457"/>
      <c r="N46" s="69">
        <v>308.5</v>
      </c>
      <c r="O46" s="818">
        <v>307.89999999999998</v>
      </c>
      <c r="P46" s="818">
        <v>308.77</v>
      </c>
      <c r="Q46" s="818">
        <v>309.82</v>
      </c>
      <c r="R46" s="818">
        <v>308.16000000000003</v>
      </c>
      <c r="S46" s="818">
        <v>308.95</v>
      </c>
      <c r="T46" s="27">
        <v>306.66000000000003</v>
      </c>
      <c r="U46" s="370"/>
      <c r="V46" s="69">
        <v>312.02999999999997</v>
      </c>
      <c r="W46" s="818">
        <v>312.51</v>
      </c>
      <c r="X46" s="818">
        <v>309.88</v>
      </c>
      <c r="Y46" s="27">
        <v>294.33999999999997</v>
      </c>
      <c r="Z46" s="69"/>
      <c r="AA46" s="818"/>
      <c r="AB46" s="818"/>
      <c r="AC46" s="818"/>
      <c r="AD46" s="27"/>
      <c r="AE46" s="69"/>
      <c r="AF46" s="818"/>
      <c r="AG46" s="818"/>
      <c r="AH46" s="818"/>
      <c r="AI46" s="818"/>
      <c r="AJ46" s="818"/>
      <c r="AK46" s="818"/>
      <c r="AL46" s="818"/>
      <c r="AM46" s="818"/>
      <c r="AN46" s="818"/>
      <c r="AO46" s="818"/>
      <c r="AP46" s="818"/>
      <c r="AQ46" s="818"/>
      <c r="AR46" s="818"/>
      <c r="AS46" s="818"/>
      <c r="AT46" s="818"/>
      <c r="AU46" s="27"/>
    </row>
    <row r="47" spans="1:47" x14ac:dyDescent="0.25">
      <c r="A47" s="979"/>
      <c r="B47" s="455">
        <v>39661</v>
      </c>
      <c r="C47" s="435"/>
      <c r="D47" s="411">
        <v>0.4</v>
      </c>
      <c r="E47" s="411"/>
      <c r="F47" s="411"/>
      <c r="G47" s="411">
        <v>1.68</v>
      </c>
      <c r="H47" s="411">
        <v>1.65</v>
      </c>
      <c r="I47" s="411"/>
      <c r="J47" s="411">
        <v>0.28000000000000003</v>
      </c>
      <c r="K47" s="411"/>
      <c r="L47" s="413"/>
      <c r="M47" s="457"/>
      <c r="N47" s="69"/>
      <c r="O47" s="818"/>
      <c r="P47" s="818"/>
      <c r="Q47" s="818"/>
      <c r="R47" s="818"/>
      <c r="S47" s="818"/>
      <c r="T47" s="27"/>
      <c r="U47" s="370"/>
      <c r="V47" s="69"/>
      <c r="W47" s="818"/>
      <c r="X47" s="818"/>
      <c r="Y47" s="27"/>
      <c r="Z47" s="69"/>
      <c r="AA47" s="818"/>
      <c r="AB47" s="818"/>
      <c r="AC47" s="818"/>
      <c r="AD47" s="27"/>
      <c r="AE47" s="69"/>
      <c r="AF47" s="818"/>
      <c r="AG47" s="818"/>
      <c r="AH47" s="818"/>
      <c r="AI47" s="818"/>
      <c r="AJ47" s="818"/>
      <c r="AK47" s="818"/>
      <c r="AL47" s="818"/>
      <c r="AM47" s="818"/>
      <c r="AN47" s="818"/>
      <c r="AO47" s="818"/>
      <c r="AP47" s="818"/>
      <c r="AQ47" s="818"/>
      <c r="AR47" s="818"/>
      <c r="AS47" s="818"/>
      <c r="AT47" s="818"/>
      <c r="AU47" s="27"/>
    </row>
    <row r="48" spans="1:47" x14ac:dyDescent="0.25">
      <c r="A48" s="979"/>
      <c r="B48" s="455">
        <v>39692</v>
      </c>
      <c r="C48" s="435">
        <v>1.76</v>
      </c>
      <c r="D48" s="411">
        <v>0.38</v>
      </c>
      <c r="E48" s="411">
        <v>3</v>
      </c>
      <c r="F48" s="411">
        <v>1</v>
      </c>
      <c r="G48" s="411">
        <v>1.88</v>
      </c>
      <c r="H48" s="411">
        <v>1.46</v>
      </c>
      <c r="I48" s="411">
        <v>3.75</v>
      </c>
      <c r="J48" s="411">
        <v>0.31</v>
      </c>
      <c r="K48" s="411">
        <v>3.16</v>
      </c>
      <c r="L48" s="413">
        <v>1.94</v>
      </c>
      <c r="M48" s="457"/>
      <c r="N48" s="69">
        <v>308.26</v>
      </c>
      <c r="O48" s="818">
        <v>307.54000000000002</v>
      </c>
      <c r="P48" s="818">
        <v>308.77</v>
      </c>
      <c r="Q48" s="818">
        <v>309.52999999999997</v>
      </c>
      <c r="R48" s="818">
        <v>308.04000000000002</v>
      </c>
      <c r="S48" s="818">
        <v>308.94</v>
      </c>
      <c r="T48" s="27">
        <v>306.48</v>
      </c>
      <c r="U48" s="370"/>
      <c r="V48" s="69">
        <v>311.94</v>
      </c>
      <c r="W48" s="818">
        <v>312.38</v>
      </c>
      <c r="X48" s="818">
        <v>309.83</v>
      </c>
      <c r="Y48" s="27">
        <v>294.12</v>
      </c>
      <c r="Z48" s="69">
        <v>2</v>
      </c>
      <c r="AA48" s="818">
        <v>0.09</v>
      </c>
      <c r="AB48" s="818">
        <v>0.5</v>
      </c>
      <c r="AC48" s="818">
        <v>0.32</v>
      </c>
      <c r="AD48" s="27">
        <v>0.05</v>
      </c>
      <c r="AE48" s="69">
        <v>309.92</v>
      </c>
      <c r="AF48" s="818">
        <v>308.49</v>
      </c>
      <c r="AG48" s="818">
        <v>308.16000000000003</v>
      </c>
      <c r="AH48" s="818">
        <v>308.13</v>
      </c>
      <c r="AI48" s="818">
        <v>309.52999999999997</v>
      </c>
      <c r="AJ48" s="818">
        <v>308.95999999999998</v>
      </c>
      <c r="AK48" s="818">
        <v>309.49</v>
      </c>
      <c r="AL48" s="818">
        <v>309.63</v>
      </c>
      <c r="AM48" s="818">
        <v>309.37</v>
      </c>
      <c r="AN48" s="818"/>
      <c r="AO48" s="818">
        <v>309.41000000000003</v>
      </c>
      <c r="AP48" s="818">
        <v>308.27</v>
      </c>
      <c r="AQ48" s="818">
        <v>0.15</v>
      </c>
      <c r="AR48" s="818">
        <v>306.29000000000002</v>
      </c>
      <c r="AS48" s="818">
        <v>308.27</v>
      </c>
      <c r="AT48" s="818">
        <v>285.2</v>
      </c>
      <c r="AU48" s="27">
        <v>307.60000000000002</v>
      </c>
    </row>
    <row r="49" spans="1:47" x14ac:dyDescent="0.25">
      <c r="A49" s="979"/>
      <c r="B49" s="455">
        <v>39722</v>
      </c>
      <c r="C49" s="435"/>
      <c r="D49" s="411">
        <v>0.33</v>
      </c>
      <c r="E49" s="411"/>
      <c r="F49" s="411"/>
      <c r="G49" s="411">
        <v>2.31</v>
      </c>
      <c r="H49" s="411">
        <v>2.31</v>
      </c>
      <c r="I49" s="411"/>
      <c r="J49" s="411">
        <v>0.41</v>
      </c>
      <c r="K49" s="411"/>
      <c r="L49" s="413"/>
      <c r="M49" s="457"/>
      <c r="N49" s="69"/>
      <c r="O49" s="818"/>
      <c r="P49" s="818"/>
      <c r="Q49" s="818"/>
      <c r="R49" s="818"/>
      <c r="S49" s="818"/>
      <c r="T49" s="27"/>
      <c r="U49" s="370"/>
      <c r="V49" s="69"/>
      <c r="W49" s="818"/>
      <c r="X49" s="818"/>
      <c r="Y49" s="27"/>
      <c r="Z49" s="69"/>
      <c r="AA49" s="818"/>
      <c r="AB49" s="818"/>
      <c r="AC49" s="818"/>
      <c r="AD49" s="27"/>
      <c r="AE49" s="69"/>
      <c r="AF49" s="818"/>
      <c r="AG49" s="818"/>
      <c r="AH49" s="818"/>
      <c r="AI49" s="818"/>
      <c r="AJ49" s="818"/>
      <c r="AK49" s="818"/>
      <c r="AL49" s="818"/>
      <c r="AM49" s="818"/>
      <c r="AN49" s="818"/>
      <c r="AO49" s="818"/>
      <c r="AP49" s="818"/>
      <c r="AQ49" s="818"/>
      <c r="AR49" s="818"/>
      <c r="AS49" s="818"/>
      <c r="AT49" s="818"/>
      <c r="AU49" s="27"/>
    </row>
    <row r="50" spans="1:47" x14ac:dyDescent="0.25">
      <c r="A50" s="979"/>
      <c r="B50" s="455">
        <v>39753</v>
      </c>
      <c r="C50" s="435"/>
      <c r="D50" s="411">
        <v>0.4</v>
      </c>
      <c r="E50" s="411"/>
      <c r="F50" s="411"/>
      <c r="G50" s="411">
        <v>2.4</v>
      </c>
      <c r="H50" s="411">
        <v>2.14</v>
      </c>
      <c r="I50" s="411"/>
      <c r="J50" s="411">
        <v>0.48</v>
      </c>
      <c r="K50" s="411"/>
      <c r="L50" s="413"/>
      <c r="M50" s="457"/>
      <c r="N50" s="69">
        <v>308.45999999999998</v>
      </c>
      <c r="O50" s="818">
        <v>307.82</v>
      </c>
      <c r="P50" s="818">
        <v>308.75</v>
      </c>
      <c r="Q50" s="818">
        <v>309.79000000000002</v>
      </c>
      <c r="R50" s="818">
        <v>308.08999999999997</v>
      </c>
      <c r="S50" s="818">
        <v>308.94</v>
      </c>
      <c r="T50" s="27">
        <v>306.56</v>
      </c>
      <c r="U50" s="370"/>
      <c r="V50" s="69">
        <v>311.86</v>
      </c>
      <c r="W50" s="818">
        <v>312.26</v>
      </c>
      <c r="X50" s="818">
        <v>309.79000000000002</v>
      </c>
      <c r="Y50" s="27">
        <v>294.18</v>
      </c>
      <c r="Z50" s="69"/>
      <c r="AA50" s="818"/>
      <c r="AB50" s="818"/>
      <c r="AC50" s="818"/>
      <c r="AD50" s="27"/>
      <c r="AE50" s="69"/>
      <c r="AF50" s="818"/>
      <c r="AG50" s="818"/>
      <c r="AH50" s="818"/>
      <c r="AI50" s="818"/>
      <c r="AJ50" s="818"/>
      <c r="AK50" s="818"/>
      <c r="AL50" s="818"/>
      <c r="AM50" s="818"/>
      <c r="AN50" s="818"/>
      <c r="AO50" s="818"/>
      <c r="AP50" s="818"/>
      <c r="AQ50" s="818"/>
      <c r="AR50" s="818"/>
      <c r="AS50" s="818"/>
      <c r="AT50" s="818"/>
      <c r="AU50" s="27"/>
    </row>
    <row r="51" spans="1:47" ht="13.8" thickBot="1" x14ac:dyDescent="0.3">
      <c r="A51" s="980"/>
      <c r="B51" s="456">
        <v>39783</v>
      </c>
      <c r="C51" s="436">
        <v>2.5</v>
      </c>
      <c r="D51" s="416">
        <v>0.63</v>
      </c>
      <c r="E51" s="416">
        <v>4</v>
      </c>
      <c r="F51" s="416">
        <v>3.16</v>
      </c>
      <c r="G51" s="416">
        <v>2.73</v>
      </c>
      <c r="H51" s="416">
        <v>2.31</v>
      </c>
      <c r="I51" s="416">
        <v>5</v>
      </c>
      <c r="J51" s="416">
        <v>0.6</v>
      </c>
      <c r="K51" s="416">
        <v>3.33</v>
      </c>
      <c r="L51" s="418">
        <v>2.31</v>
      </c>
      <c r="M51" s="580"/>
      <c r="N51" s="816"/>
      <c r="O51" s="819"/>
      <c r="P51" s="819"/>
      <c r="Q51" s="819"/>
      <c r="R51" s="819"/>
      <c r="S51" s="819"/>
      <c r="T51" s="822"/>
      <c r="U51" s="371"/>
      <c r="V51" s="816"/>
      <c r="W51" s="819"/>
      <c r="X51" s="819"/>
      <c r="Y51" s="822"/>
      <c r="Z51" s="816"/>
      <c r="AA51" s="819"/>
      <c r="AB51" s="819"/>
      <c r="AC51" s="819"/>
      <c r="AD51" s="822"/>
      <c r="AE51" s="816"/>
      <c r="AF51" s="819"/>
      <c r="AG51" s="819"/>
      <c r="AH51" s="819"/>
      <c r="AI51" s="819"/>
      <c r="AJ51" s="819"/>
      <c r="AK51" s="819"/>
      <c r="AL51" s="819"/>
      <c r="AM51" s="819"/>
      <c r="AN51" s="819"/>
      <c r="AO51" s="819"/>
      <c r="AP51" s="819"/>
      <c r="AQ51" s="819"/>
      <c r="AR51" s="819"/>
      <c r="AS51" s="819"/>
      <c r="AT51" s="819"/>
      <c r="AU51" s="822"/>
    </row>
    <row r="52" spans="1:47" x14ac:dyDescent="0.25">
      <c r="A52" s="981">
        <v>2009</v>
      </c>
      <c r="B52" s="673">
        <v>39814</v>
      </c>
      <c r="C52" s="674"/>
      <c r="D52" s="675"/>
      <c r="E52" s="675"/>
      <c r="F52" s="675"/>
      <c r="G52" s="675"/>
      <c r="H52" s="675"/>
      <c r="I52" s="675"/>
      <c r="J52" s="675"/>
      <c r="K52" s="675"/>
      <c r="L52" s="676"/>
      <c r="M52" s="581"/>
      <c r="N52" s="108"/>
      <c r="O52" s="670"/>
      <c r="P52" s="670"/>
      <c r="Q52" s="670"/>
      <c r="R52" s="670"/>
      <c r="S52" s="670"/>
      <c r="T52" s="63"/>
      <c r="U52" s="581"/>
      <c r="V52" s="108"/>
      <c r="W52" s="670"/>
      <c r="X52" s="670"/>
      <c r="Y52" s="63"/>
      <c r="Z52" s="108"/>
      <c r="AA52" s="670"/>
      <c r="AB52" s="670"/>
      <c r="AC52" s="670"/>
      <c r="AD52" s="63"/>
      <c r="AE52" s="108"/>
      <c r="AF52" s="670"/>
      <c r="AG52" s="670"/>
      <c r="AH52" s="670"/>
      <c r="AI52" s="670"/>
      <c r="AJ52" s="670"/>
      <c r="AK52" s="670"/>
      <c r="AL52" s="670"/>
      <c r="AM52" s="670"/>
      <c r="AN52" s="670"/>
      <c r="AO52" s="670"/>
      <c r="AP52" s="670"/>
      <c r="AQ52" s="670"/>
      <c r="AR52" s="670"/>
      <c r="AS52" s="670"/>
      <c r="AT52" s="670"/>
      <c r="AU52" s="63"/>
    </row>
    <row r="53" spans="1:47" x14ac:dyDescent="0.25">
      <c r="A53" s="982"/>
      <c r="B53" s="677">
        <v>39845</v>
      </c>
      <c r="C53" s="575"/>
      <c r="D53" s="576">
        <v>0.35</v>
      </c>
      <c r="E53" s="576"/>
      <c r="F53" s="576"/>
      <c r="G53" s="576">
        <v>2.5</v>
      </c>
      <c r="H53" s="576">
        <v>2.2000000000000002</v>
      </c>
      <c r="I53" s="576"/>
      <c r="J53" s="576">
        <v>0.55000000000000004</v>
      </c>
      <c r="K53" s="576"/>
      <c r="L53" s="577"/>
      <c r="M53" s="582"/>
      <c r="N53" s="578"/>
      <c r="O53" s="579"/>
      <c r="P53" s="579"/>
      <c r="Q53" s="579"/>
      <c r="R53" s="579"/>
      <c r="S53" s="579"/>
      <c r="T53" s="84"/>
      <c r="U53" s="582"/>
      <c r="V53" s="578"/>
      <c r="W53" s="579"/>
      <c r="X53" s="579"/>
      <c r="Y53" s="84"/>
      <c r="Z53" s="578"/>
      <c r="AA53" s="579"/>
      <c r="AB53" s="579"/>
      <c r="AC53" s="579"/>
      <c r="AD53" s="84"/>
      <c r="AE53" s="578"/>
      <c r="AF53" s="579"/>
      <c r="AG53" s="579"/>
      <c r="AH53" s="579"/>
      <c r="AI53" s="579"/>
      <c r="AJ53" s="579"/>
      <c r="AK53" s="579"/>
      <c r="AL53" s="579"/>
      <c r="AM53" s="579"/>
      <c r="AN53" s="579"/>
      <c r="AO53" s="579"/>
      <c r="AP53" s="579"/>
      <c r="AQ53" s="579"/>
      <c r="AR53" s="579"/>
      <c r="AS53" s="579"/>
      <c r="AT53" s="579"/>
      <c r="AU53" s="84"/>
    </row>
    <row r="54" spans="1:47" x14ac:dyDescent="0.25">
      <c r="A54" s="982"/>
      <c r="B54" s="677">
        <v>39873</v>
      </c>
      <c r="C54" s="575">
        <v>2.25</v>
      </c>
      <c r="D54" s="576">
        <v>0.45</v>
      </c>
      <c r="E54" s="576">
        <v>5.2</v>
      </c>
      <c r="F54" s="576">
        <v>3.15</v>
      </c>
      <c r="G54" s="576">
        <v>2.25</v>
      </c>
      <c r="H54" s="576">
        <v>2</v>
      </c>
      <c r="I54" s="576">
        <v>10.5</v>
      </c>
      <c r="J54" s="576">
        <v>0.95</v>
      </c>
      <c r="K54" s="576">
        <v>3.35</v>
      </c>
      <c r="L54" s="577">
        <v>15</v>
      </c>
      <c r="M54" s="582"/>
      <c r="N54" s="578">
        <v>308.43</v>
      </c>
      <c r="O54" s="579">
        <v>307.68</v>
      </c>
      <c r="P54" s="579">
        <v>308.60000000000002</v>
      </c>
      <c r="Q54" s="579">
        <v>309.81</v>
      </c>
      <c r="R54" s="579">
        <v>308.11</v>
      </c>
      <c r="S54" s="579">
        <v>308.83</v>
      </c>
      <c r="T54" s="84">
        <v>306.58999999999997</v>
      </c>
      <c r="U54" s="582"/>
      <c r="V54" s="578">
        <v>311.97000000000003</v>
      </c>
      <c r="W54" s="579">
        <v>312.48</v>
      </c>
      <c r="X54" s="579">
        <v>309.98</v>
      </c>
      <c r="Y54" s="84">
        <v>294.29000000000002</v>
      </c>
      <c r="Z54" s="578"/>
      <c r="AA54" s="579"/>
      <c r="AB54" s="579"/>
      <c r="AC54" s="579"/>
      <c r="AD54" s="84"/>
      <c r="AE54" s="578"/>
      <c r="AF54" s="579"/>
      <c r="AG54" s="579"/>
      <c r="AH54" s="579"/>
      <c r="AI54" s="579"/>
      <c r="AJ54" s="579"/>
      <c r="AK54" s="579"/>
      <c r="AL54" s="579"/>
      <c r="AM54" s="579"/>
      <c r="AN54" s="579"/>
      <c r="AO54" s="579"/>
      <c r="AP54" s="579"/>
      <c r="AQ54" s="579"/>
      <c r="AR54" s="579"/>
      <c r="AS54" s="579"/>
      <c r="AT54" s="579"/>
      <c r="AU54" s="84"/>
    </row>
    <row r="55" spans="1:47" x14ac:dyDescent="0.25">
      <c r="A55" s="982"/>
      <c r="B55" s="677">
        <v>39904</v>
      </c>
      <c r="C55" s="575"/>
      <c r="D55" s="576">
        <v>0.4</v>
      </c>
      <c r="E55" s="576"/>
      <c r="F55" s="576"/>
      <c r="G55" s="576">
        <v>2.5</v>
      </c>
      <c r="H55" s="576">
        <v>2.6</v>
      </c>
      <c r="I55" s="576"/>
      <c r="J55" s="576">
        <v>0.85</v>
      </c>
      <c r="K55" s="576"/>
      <c r="L55" s="577"/>
      <c r="M55" s="582"/>
      <c r="N55" s="578"/>
      <c r="O55" s="579"/>
      <c r="P55" s="579"/>
      <c r="Q55" s="579"/>
      <c r="R55" s="579"/>
      <c r="S55" s="579"/>
      <c r="T55" s="84"/>
      <c r="U55" s="582"/>
      <c r="V55" s="578"/>
      <c r="W55" s="579"/>
      <c r="X55" s="579"/>
      <c r="Y55" s="84"/>
      <c r="Z55" s="578">
        <v>2.06</v>
      </c>
      <c r="AA55" s="579">
        <v>0.12</v>
      </c>
      <c r="AB55" s="579">
        <v>0.32</v>
      </c>
      <c r="AC55" s="579">
        <v>0.26</v>
      </c>
      <c r="AD55" s="84">
        <v>0.02</v>
      </c>
      <c r="AE55" s="578"/>
      <c r="AF55" s="579"/>
      <c r="AG55" s="579"/>
      <c r="AH55" s="579"/>
      <c r="AI55" s="579"/>
      <c r="AJ55" s="579"/>
      <c r="AK55" s="579"/>
      <c r="AL55" s="579"/>
      <c r="AM55" s="579"/>
      <c r="AN55" s="579"/>
      <c r="AO55" s="579"/>
      <c r="AP55" s="579"/>
      <c r="AQ55" s="579"/>
      <c r="AR55" s="579"/>
      <c r="AS55" s="579"/>
      <c r="AT55" s="579"/>
      <c r="AU55" s="84"/>
    </row>
    <row r="56" spans="1:47" x14ac:dyDescent="0.25">
      <c r="A56" s="982"/>
      <c r="B56" s="677">
        <v>39934</v>
      </c>
      <c r="C56" s="575"/>
      <c r="D56" s="576">
        <v>0.35</v>
      </c>
      <c r="E56" s="576"/>
      <c r="F56" s="576"/>
      <c r="G56" s="576">
        <v>2</v>
      </c>
      <c r="H56" s="576">
        <v>2.25</v>
      </c>
      <c r="I56" s="576"/>
      <c r="J56" s="576">
        <v>0.45</v>
      </c>
      <c r="K56" s="576"/>
      <c r="L56" s="577"/>
      <c r="M56" s="582"/>
      <c r="N56" s="578">
        <v>308.52</v>
      </c>
      <c r="O56" s="579">
        <v>307.83</v>
      </c>
      <c r="P56" s="579">
        <v>308.83999999999997</v>
      </c>
      <c r="Q56" s="579">
        <v>309.73</v>
      </c>
      <c r="R56" s="579">
        <v>307.92</v>
      </c>
      <c r="S56" s="579">
        <v>308.74</v>
      </c>
      <c r="T56" s="84">
        <v>306.69</v>
      </c>
      <c r="U56" s="582"/>
      <c r="V56" s="578">
        <v>311.97000000000003</v>
      </c>
      <c r="W56" s="579">
        <v>312.5</v>
      </c>
      <c r="X56" s="579">
        <v>309.67</v>
      </c>
      <c r="Y56" s="84">
        <v>294.24</v>
      </c>
      <c r="Z56" s="578"/>
      <c r="AA56" s="579"/>
      <c r="AB56" s="579"/>
      <c r="AC56" s="579"/>
      <c r="AD56" s="84"/>
      <c r="AE56" s="578">
        <v>309.92</v>
      </c>
      <c r="AF56" s="579">
        <v>308.5</v>
      </c>
      <c r="AG56" s="579">
        <v>308.2</v>
      </c>
      <c r="AH56" s="579">
        <v>308.14999999999998</v>
      </c>
      <c r="AI56" s="579">
        <v>309.44</v>
      </c>
      <c r="AJ56" s="579">
        <v>308.83</v>
      </c>
      <c r="AK56" s="579">
        <v>309.37</v>
      </c>
      <c r="AL56" s="579">
        <v>309.47000000000003</v>
      </c>
      <c r="AM56" s="579">
        <v>309.26</v>
      </c>
      <c r="AN56" s="579">
        <v>309.49</v>
      </c>
      <c r="AO56" s="579">
        <v>309.3</v>
      </c>
      <c r="AP56" s="579">
        <v>308.26</v>
      </c>
      <c r="AQ56" s="579"/>
      <c r="AR56" s="579">
        <v>308.17</v>
      </c>
      <c r="AS56" s="579">
        <v>308.3</v>
      </c>
      <c r="AT56" s="579">
        <v>284.24</v>
      </c>
      <c r="AU56" s="84">
        <v>308.08</v>
      </c>
    </row>
    <row r="57" spans="1:47" x14ac:dyDescent="0.25">
      <c r="A57" s="982"/>
      <c r="B57" s="677">
        <v>39965</v>
      </c>
      <c r="C57" s="575">
        <v>1.7</v>
      </c>
      <c r="D57" s="576">
        <v>0.3</v>
      </c>
      <c r="E57" s="576">
        <v>2.7</v>
      </c>
      <c r="F57" s="576">
        <v>1.75</v>
      </c>
      <c r="G57" s="576">
        <v>2.25</v>
      </c>
      <c r="H57" s="576">
        <v>2.2000000000000002</v>
      </c>
      <c r="I57" s="576">
        <v>6.5</v>
      </c>
      <c r="J57" s="576">
        <v>0.47</v>
      </c>
      <c r="K57" s="576">
        <v>2.5</v>
      </c>
      <c r="L57" s="577">
        <v>2.7</v>
      </c>
      <c r="M57" s="582"/>
      <c r="N57" s="578"/>
      <c r="O57" s="579"/>
      <c r="P57" s="579"/>
      <c r="Q57" s="579"/>
      <c r="R57" s="579"/>
      <c r="S57" s="579"/>
      <c r="T57" s="84"/>
      <c r="U57" s="582"/>
      <c r="V57" s="578"/>
      <c r="W57" s="579"/>
      <c r="X57" s="579"/>
      <c r="Y57" s="84"/>
      <c r="Z57" s="578"/>
      <c r="AA57" s="579"/>
      <c r="AB57" s="579"/>
      <c r="AC57" s="579"/>
      <c r="AD57" s="84"/>
      <c r="AE57" s="578"/>
      <c r="AF57" s="579"/>
      <c r="AG57" s="579"/>
      <c r="AH57" s="579"/>
      <c r="AI57" s="579"/>
      <c r="AJ57" s="579"/>
      <c r="AK57" s="579"/>
      <c r="AL57" s="579"/>
      <c r="AM57" s="579"/>
      <c r="AN57" s="579"/>
      <c r="AO57" s="579"/>
      <c r="AP57" s="579"/>
      <c r="AQ57" s="579"/>
      <c r="AR57" s="579"/>
      <c r="AS57" s="579"/>
      <c r="AT57" s="579"/>
      <c r="AU57" s="84"/>
    </row>
    <row r="58" spans="1:47" x14ac:dyDescent="0.25">
      <c r="A58" s="982"/>
      <c r="B58" s="677">
        <v>39995</v>
      </c>
      <c r="C58" s="575"/>
      <c r="D58" s="576">
        <v>0.35</v>
      </c>
      <c r="E58" s="576"/>
      <c r="F58" s="576"/>
      <c r="G58" s="576">
        <v>2.15</v>
      </c>
      <c r="H58" s="576">
        <v>2.1</v>
      </c>
      <c r="I58" s="576"/>
      <c r="J58" s="576">
        <v>0.45</v>
      </c>
      <c r="K58" s="576"/>
      <c r="L58" s="577"/>
      <c r="M58" s="582"/>
      <c r="N58" s="578">
        <v>308.39999999999998</v>
      </c>
      <c r="O58" s="579">
        <v>307.56</v>
      </c>
      <c r="P58" s="579">
        <v>308.69</v>
      </c>
      <c r="Q58" s="579">
        <v>309.68</v>
      </c>
      <c r="R58" s="579">
        <v>307.89999999999998</v>
      </c>
      <c r="S58" s="579">
        <v>308.76</v>
      </c>
      <c r="T58" s="84">
        <v>306.64</v>
      </c>
      <c r="U58" s="582"/>
      <c r="V58" s="578">
        <v>311.92</v>
      </c>
      <c r="W58" s="579">
        <v>312.39999999999998</v>
      </c>
      <c r="X58" s="579">
        <v>309.69</v>
      </c>
      <c r="Y58" s="84">
        <v>294.08999999999997</v>
      </c>
      <c r="Z58" s="578"/>
      <c r="AA58" s="579"/>
      <c r="AB58" s="579"/>
      <c r="AC58" s="579"/>
      <c r="AD58" s="84"/>
      <c r="AE58" s="578"/>
      <c r="AF58" s="579"/>
      <c r="AG58" s="579"/>
      <c r="AH58" s="579"/>
      <c r="AI58" s="579"/>
      <c r="AJ58" s="579"/>
      <c r="AK58" s="579"/>
      <c r="AL58" s="579"/>
      <c r="AM58" s="579"/>
      <c r="AN58" s="579"/>
      <c r="AO58" s="579"/>
      <c r="AP58" s="579"/>
      <c r="AQ58" s="579"/>
      <c r="AR58" s="579"/>
      <c r="AS58" s="579"/>
      <c r="AT58" s="579"/>
      <c r="AU58" s="84"/>
    </row>
    <row r="59" spans="1:47" x14ac:dyDescent="0.25">
      <c r="A59" s="982"/>
      <c r="B59" s="677">
        <v>40026</v>
      </c>
      <c r="C59" s="575"/>
      <c r="D59" s="576">
        <v>0.25</v>
      </c>
      <c r="E59" s="576"/>
      <c r="F59" s="576"/>
      <c r="G59" s="576">
        <v>2</v>
      </c>
      <c r="H59" s="576">
        <v>1.9</v>
      </c>
      <c r="I59" s="576"/>
      <c r="J59" s="576">
        <v>0.45</v>
      </c>
      <c r="K59" s="576"/>
      <c r="L59" s="577"/>
      <c r="M59" s="582"/>
      <c r="N59" s="578"/>
      <c r="O59" s="579"/>
      <c r="P59" s="579"/>
      <c r="Q59" s="579"/>
      <c r="R59" s="579"/>
      <c r="S59" s="579"/>
      <c r="T59" s="84"/>
      <c r="U59" s="582"/>
      <c r="V59" s="578"/>
      <c r="W59" s="579"/>
      <c r="X59" s="579"/>
      <c r="Y59" s="84"/>
      <c r="Z59" s="578"/>
      <c r="AA59" s="579"/>
      <c r="AB59" s="579"/>
      <c r="AC59" s="579"/>
      <c r="AD59" s="84"/>
      <c r="AE59" s="578"/>
      <c r="AF59" s="579"/>
      <c r="AG59" s="579"/>
      <c r="AH59" s="579"/>
      <c r="AI59" s="579"/>
      <c r="AJ59" s="579"/>
      <c r="AK59" s="579"/>
      <c r="AL59" s="579"/>
      <c r="AM59" s="579"/>
      <c r="AN59" s="579"/>
      <c r="AO59" s="579"/>
      <c r="AP59" s="579"/>
      <c r="AQ59" s="579"/>
      <c r="AR59" s="579"/>
      <c r="AS59" s="579"/>
      <c r="AT59" s="579"/>
      <c r="AU59" s="84"/>
    </row>
    <row r="60" spans="1:47" x14ac:dyDescent="0.25">
      <c r="A60" s="982"/>
      <c r="B60" s="677">
        <v>40057</v>
      </c>
      <c r="C60" s="575">
        <v>1.85</v>
      </c>
      <c r="D60" s="576">
        <v>0.28000000000000003</v>
      </c>
      <c r="E60" s="576">
        <v>3</v>
      </c>
      <c r="F60" s="576">
        <v>1.8</v>
      </c>
      <c r="G60" s="576">
        <v>2.11</v>
      </c>
      <c r="H60" s="576">
        <v>2.0499999999999998</v>
      </c>
      <c r="I60" s="576">
        <v>6.27</v>
      </c>
      <c r="J60" s="576">
        <v>0.43</v>
      </c>
      <c r="K60" s="576">
        <v>3.1</v>
      </c>
      <c r="L60" s="577">
        <v>2</v>
      </c>
      <c r="M60" s="582"/>
      <c r="N60" s="578">
        <v>308.37</v>
      </c>
      <c r="O60" s="579">
        <v>307.41000000000003</v>
      </c>
      <c r="P60" s="579">
        <v>308.64</v>
      </c>
      <c r="Q60" s="579">
        <v>309.63</v>
      </c>
      <c r="R60" s="579">
        <v>307.89</v>
      </c>
      <c r="S60" s="579">
        <v>308.74</v>
      </c>
      <c r="T60" s="84">
        <v>306.55</v>
      </c>
      <c r="U60" s="582"/>
      <c r="V60" s="578">
        <v>311.87</v>
      </c>
      <c r="W60" s="579">
        <v>312.3</v>
      </c>
      <c r="X60" s="579">
        <v>309.58999999999997</v>
      </c>
      <c r="Y60" s="84">
        <v>294.08999999999997</v>
      </c>
      <c r="Z60" s="578">
        <v>2.02</v>
      </c>
      <c r="AA60" s="579">
        <v>0.12</v>
      </c>
      <c r="AB60" s="579">
        <v>0.38</v>
      </c>
      <c r="AC60" s="579">
        <v>0.19</v>
      </c>
      <c r="AD60" s="84">
        <v>0.01</v>
      </c>
      <c r="AE60" s="578">
        <v>309.97000000000003</v>
      </c>
      <c r="AF60" s="579">
        <v>308.43</v>
      </c>
      <c r="AG60" s="579">
        <v>308.08999999999997</v>
      </c>
      <c r="AH60" s="579">
        <v>308.04000000000002</v>
      </c>
      <c r="AI60" s="579">
        <v>309.42</v>
      </c>
      <c r="AJ60" s="579">
        <v>308.81</v>
      </c>
      <c r="AK60" s="579">
        <v>309.38</v>
      </c>
      <c r="AL60" s="579">
        <v>309.51</v>
      </c>
      <c r="AM60" s="579">
        <v>309.25</v>
      </c>
      <c r="AN60" s="579">
        <v>309.52999999999997</v>
      </c>
      <c r="AO60" s="579">
        <v>309.31</v>
      </c>
      <c r="AP60" s="579">
        <v>308.18</v>
      </c>
      <c r="AQ60" s="579"/>
      <c r="AR60" s="579">
        <v>306.39</v>
      </c>
      <c r="AS60" s="579">
        <v>308.20999999999998</v>
      </c>
      <c r="AT60" s="579">
        <v>283.42</v>
      </c>
      <c r="AU60" s="84">
        <v>307.60000000000002</v>
      </c>
    </row>
    <row r="61" spans="1:47" x14ac:dyDescent="0.25">
      <c r="A61" s="982"/>
      <c r="B61" s="677">
        <v>40087</v>
      </c>
      <c r="C61" s="575"/>
      <c r="D61" s="576">
        <v>0.3</v>
      </c>
      <c r="E61" s="576"/>
      <c r="F61" s="576"/>
      <c r="G61" s="576">
        <v>2.15</v>
      </c>
      <c r="H61" s="576">
        <v>2.1</v>
      </c>
      <c r="I61" s="576"/>
      <c r="J61" s="576">
        <v>0.5</v>
      </c>
      <c r="K61" s="576"/>
      <c r="L61" s="577"/>
      <c r="M61" s="582"/>
      <c r="N61" s="578"/>
      <c r="O61" s="579"/>
      <c r="P61" s="579"/>
      <c r="Q61" s="579"/>
      <c r="R61" s="579"/>
      <c r="S61" s="579"/>
      <c r="T61" s="84"/>
      <c r="U61" s="582"/>
      <c r="V61" s="578"/>
      <c r="W61" s="579"/>
      <c r="X61" s="579"/>
      <c r="Y61" s="84"/>
      <c r="Z61" s="578"/>
      <c r="AA61" s="579"/>
      <c r="AB61" s="579"/>
      <c r="AC61" s="579"/>
      <c r="AD61" s="84"/>
      <c r="AE61" s="578"/>
      <c r="AF61" s="579"/>
      <c r="AG61" s="579"/>
      <c r="AH61" s="579"/>
      <c r="AI61" s="579"/>
      <c r="AJ61" s="579"/>
      <c r="AK61" s="579"/>
      <c r="AL61" s="579"/>
      <c r="AM61" s="579"/>
      <c r="AN61" s="579"/>
      <c r="AO61" s="579"/>
      <c r="AP61" s="579"/>
      <c r="AQ61" s="579"/>
      <c r="AR61" s="579"/>
      <c r="AS61" s="579"/>
      <c r="AT61" s="579"/>
      <c r="AU61" s="84"/>
    </row>
    <row r="62" spans="1:47" x14ac:dyDescent="0.25">
      <c r="A62" s="982"/>
      <c r="B62" s="677">
        <v>40118</v>
      </c>
      <c r="C62" s="575"/>
      <c r="D62" s="576">
        <v>0.4</v>
      </c>
      <c r="E62" s="576"/>
      <c r="F62" s="576"/>
      <c r="G62" s="576">
        <v>2.25</v>
      </c>
      <c r="H62" s="576">
        <v>2.15</v>
      </c>
      <c r="I62" s="576"/>
      <c r="J62" s="576">
        <v>0.66</v>
      </c>
      <c r="K62" s="576"/>
      <c r="L62" s="577"/>
      <c r="M62" s="582"/>
      <c r="N62" s="578">
        <v>308.35000000000002</v>
      </c>
      <c r="O62" s="579">
        <v>307.29000000000002</v>
      </c>
      <c r="P62" s="579">
        <v>308.54000000000002</v>
      </c>
      <c r="Q62" s="579">
        <v>309.58</v>
      </c>
      <c r="R62" s="579">
        <v>307.83999999999997</v>
      </c>
      <c r="S62" s="579">
        <v>308.70999999999998</v>
      </c>
      <c r="T62" s="84">
        <v>306.47000000000003</v>
      </c>
      <c r="U62" s="582"/>
      <c r="V62" s="578">
        <v>311.77</v>
      </c>
      <c r="W62" s="579">
        <v>312.2</v>
      </c>
      <c r="X62" s="579">
        <v>309.63</v>
      </c>
      <c r="Y62" s="84">
        <v>294.06</v>
      </c>
      <c r="Z62" s="578"/>
      <c r="AA62" s="579"/>
      <c r="AB62" s="579"/>
      <c r="AC62" s="579"/>
      <c r="AD62" s="84"/>
      <c r="AE62" s="578"/>
      <c r="AF62" s="579"/>
      <c r="AG62" s="579"/>
      <c r="AH62" s="579"/>
      <c r="AI62" s="579"/>
      <c r="AJ62" s="579"/>
      <c r="AK62" s="579"/>
      <c r="AL62" s="579"/>
      <c r="AM62" s="579"/>
      <c r="AN62" s="579"/>
      <c r="AO62" s="579"/>
      <c r="AP62" s="579"/>
      <c r="AQ62" s="579"/>
      <c r="AR62" s="579"/>
      <c r="AS62" s="579"/>
      <c r="AT62" s="579"/>
      <c r="AU62" s="84"/>
    </row>
    <row r="63" spans="1:47" ht="13.8" thickBot="1" x14ac:dyDescent="0.3">
      <c r="A63" s="983"/>
      <c r="B63" s="678">
        <v>40148</v>
      </c>
      <c r="C63" s="414">
        <v>2.08</v>
      </c>
      <c r="D63" s="679">
        <v>0.45</v>
      </c>
      <c r="E63" s="679">
        <v>3.35</v>
      </c>
      <c r="F63" s="679">
        <v>1.95</v>
      </c>
      <c r="G63" s="679">
        <v>2.2000000000000002</v>
      </c>
      <c r="H63" s="679">
        <v>2.1</v>
      </c>
      <c r="I63" s="679">
        <v>6</v>
      </c>
      <c r="J63" s="679">
        <v>0.55000000000000004</v>
      </c>
      <c r="K63" s="679">
        <v>3.35</v>
      </c>
      <c r="L63" s="680">
        <v>2.35</v>
      </c>
      <c r="M63" s="681"/>
      <c r="N63" s="93"/>
      <c r="O63" s="44"/>
      <c r="P63" s="44"/>
      <c r="Q63" s="44"/>
      <c r="R63" s="44"/>
      <c r="S63" s="44"/>
      <c r="T63" s="48"/>
      <c r="U63" s="681"/>
      <c r="V63" s="93"/>
      <c r="W63" s="44"/>
      <c r="X63" s="44"/>
      <c r="Y63" s="48"/>
      <c r="Z63" s="93"/>
      <c r="AA63" s="44"/>
      <c r="AB63" s="44"/>
      <c r="AC63" s="44"/>
      <c r="AD63" s="48"/>
      <c r="AE63" s="93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8"/>
    </row>
    <row r="64" spans="1:47" x14ac:dyDescent="0.25">
      <c r="A64" s="967">
        <v>2010</v>
      </c>
      <c r="B64" s="682">
        <v>40210</v>
      </c>
      <c r="C64" s="685"/>
      <c r="D64" s="576">
        <v>0.4</v>
      </c>
      <c r="E64" s="576"/>
      <c r="F64" s="576"/>
      <c r="G64" s="576">
        <v>3.8</v>
      </c>
      <c r="H64" s="576">
        <v>4.0999999999999996</v>
      </c>
      <c r="I64" s="576"/>
      <c r="J64" s="576">
        <v>1.8</v>
      </c>
      <c r="K64" s="576"/>
      <c r="L64" s="577"/>
      <c r="M64" s="259"/>
      <c r="N64" s="578"/>
      <c r="O64" s="579"/>
      <c r="P64" s="579"/>
      <c r="Q64" s="579"/>
      <c r="R64" s="579"/>
      <c r="S64" s="579"/>
      <c r="T64" s="84"/>
      <c r="U64" s="259"/>
      <c r="V64" s="578"/>
      <c r="W64" s="579"/>
      <c r="X64" s="579"/>
      <c r="Y64" s="84"/>
      <c r="Z64" s="578"/>
      <c r="AA64" s="579"/>
      <c r="AB64" s="579"/>
      <c r="AC64" s="579"/>
      <c r="AD64" s="84"/>
      <c r="AE64" s="669"/>
      <c r="AF64" s="579"/>
      <c r="AG64" s="579"/>
      <c r="AH64" s="579"/>
      <c r="AI64" s="579"/>
      <c r="AJ64" s="579"/>
      <c r="AK64" s="579"/>
      <c r="AL64" s="579"/>
      <c r="AM64" s="579"/>
      <c r="AN64" s="579"/>
      <c r="AO64" s="579"/>
      <c r="AP64" s="579"/>
      <c r="AQ64" s="579"/>
      <c r="AR64" s="579"/>
      <c r="AS64" s="579"/>
      <c r="AT64" s="579"/>
      <c r="AU64" s="84"/>
    </row>
    <row r="65" spans="1:47" x14ac:dyDescent="0.25">
      <c r="A65" s="968"/>
      <c r="B65" s="683">
        <v>40238</v>
      </c>
      <c r="C65" s="685">
        <v>2.8</v>
      </c>
      <c r="D65" s="576"/>
      <c r="E65" s="576">
        <v>5.4</v>
      </c>
      <c r="F65" s="576">
        <v>4.7</v>
      </c>
      <c r="G65" s="576"/>
      <c r="H65" s="576"/>
      <c r="I65" s="576">
        <v>10.9</v>
      </c>
      <c r="J65" s="576"/>
      <c r="K65" s="576">
        <v>4.0999999999999996</v>
      </c>
      <c r="L65" s="577">
        <v>16.5</v>
      </c>
      <c r="M65" s="259"/>
      <c r="N65" s="578">
        <v>308.56</v>
      </c>
      <c r="O65" s="579">
        <v>308.37</v>
      </c>
      <c r="P65" s="579">
        <v>309.54000000000002</v>
      </c>
      <c r="Q65" s="579">
        <v>309.95999999999998</v>
      </c>
      <c r="R65" s="579">
        <v>308.26</v>
      </c>
      <c r="S65" s="579">
        <v>309.99</v>
      </c>
      <c r="T65" s="84">
        <v>307.17</v>
      </c>
      <c r="U65" s="259"/>
      <c r="V65" s="578">
        <v>312.31</v>
      </c>
      <c r="W65" s="579">
        <v>313.05</v>
      </c>
      <c r="X65" s="579">
        <v>310.39999999999998</v>
      </c>
      <c r="Y65" s="84">
        <v>294.56</v>
      </c>
      <c r="Z65" s="578"/>
      <c r="AA65" s="579"/>
      <c r="AB65" s="579"/>
      <c r="AC65" s="579"/>
      <c r="AD65" s="84"/>
      <c r="AE65" s="669"/>
      <c r="AF65" s="579"/>
      <c r="AG65" s="579"/>
      <c r="AH65" s="579"/>
      <c r="AI65" s="579"/>
      <c r="AJ65" s="579"/>
      <c r="AK65" s="579"/>
      <c r="AL65" s="579"/>
      <c r="AM65" s="579"/>
      <c r="AN65" s="579"/>
      <c r="AO65" s="579"/>
      <c r="AP65" s="579"/>
      <c r="AQ65" s="579"/>
      <c r="AR65" s="579"/>
      <c r="AS65" s="579"/>
      <c r="AT65" s="579"/>
      <c r="AU65" s="84"/>
    </row>
    <row r="66" spans="1:47" x14ac:dyDescent="0.25">
      <c r="A66" s="968"/>
      <c r="B66" s="683">
        <v>40269</v>
      </c>
      <c r="C66" s="685"/>
      <c r="D66" s="576">
        <v>0.4</v>
      </c>
      <c r="E66" s="576"/>
      <c r="F66" s="576"/>
      <c r="G66" s="576">
        <v>4</v>
      </c>
      <c r="H66" s="576">
        <v>4.7</v>
      </c>
      <c r="I66" s="576"/>
      <c r="J66" s="576">
        <v>3.6</v>
      </c>
      <c r="K66" s="576"/>
      <c r="L66" s="577"/>
      <c r="M66" s="259"/>
      <c r="N66" s="578"/>
      <c r="O66" s="579"/>
      <c r="P66" s="579"/>
      <c r="Q66" s="579"/>
      <c r="R66" s="579"/>
      <c r="S66" s="579"/>
      <c r="T66" s="84"/>
      <c r="U66" s="259"/>
      <c r="V66" s="578"/>
      <c r="W66" s="579"/>
      <c r="X66" s="579"/>
      <c r="Y66" s="84"/>
      <c r="Z66" s="578">
        <v>3.01</v>
      </c>
      <c r="AA66" s="579">
        <v>0.23</v>
      </c>
      <c r="AB66" s="579">
        <v>0.37</v>
      </c>
      <c r="AC66" s="579">
        <v>0.28000000000000003</v>
      </c>
      <c r="AD66" s="84">
        <v>0.02</v>
      </c>
      <c r="AE66" s="669"/>
      <c r="AF66" s="579"/>
      <c r="AG66" s="579"/>
      <c r="AH66" s="579"/>
      <c r="AI66" s="579"/>
      <c r="AJ66" s="579"/>
      <c r="AK66" s="579"/>
      <c r="AL66" s="579"/>
      <c r="AM66" s="579"/>
      <c r="AN66" s="579"/>
      <c r="AO66" s="579"/>
      <c r="AP66" s="579"/>
      <c r="AQ66" s="579"/>
      <c r="AR66" s="579"/>
      <c r="AS66" s="579"/>
      <c r="AT66" s="579"/>
      <c r="AU66" s="84"/>
    </row>
    <row r="67" spans="1:47" ht="13.8" thickBot="1" x14ac:dyDescent="0.3">
      <c r="A67" s="968"/>
      <c r="B67" s="683">
        <v>40299</v>
      </c>
      <c r="C67" s="685"/>
      <c r="D67" s="576"/>
      <c r="E67" s="576"/>
      <c r="F67" s="576"/>
      <c r="G67" s="576"/>
      <c r="H67" s="576"/>
      <c r="I67" s="576"/>
      <c r="J67" s="576"/>
      <c r="K67" s="576"/>
      <c r="L67" s="577"/>
      <c r="M67" s="259"/>
      <c r="N67" s="578">
        <v>308.58999999999997</v>
      </c>
      <c r="O67" s="579">
        <v>308.56</v>
      </c>
      <c r="P67" s="579">
        <v>309.60000000000002</v>
      </c>
      <c r="Q67" s="579">
        <v>310.02999999999997</v>
      </c>
      <c r="R67" s="579">
        <v>308.48</v>
      </c>
      <c r="S67" s="579">
        <v>309.97000000000003</v>
      </c>
      <c r="T67" s="84">
        <v>307.14999999999998</v>
      </c>
      <c r="U67" s="259"/>
      <c r="V67" s="578">
        <v>312.36</v>
      </c>
      <c r="W67" s="579">
        <v>312.88</v>
      </c>
      <c r="X67" s="579">
        <v>310.45999999999998</v>
      </c>
      <c r="Y67" s="84">
        <v>294.51</v>
      </c>
      <c r="Z67" s="578"/>
      <c r="AA67" s="579"/>
      <c r="AB67" s="579"/>
      <c r="AC67" s="579"/>
      <c r="AD67" s="84"/>
      <c r="AE67" s="669">
        <v>309.42</v>
      </c>
      <c r="AF67" s="579">
        <v>308.67</v>
      </c>
      <c r="AG67" s="579">
        <v>308.33999999999997</v>
      </c>
      <c r="AH67" s="579">
        <v>308.29000000000002</v>
      </c>
      <c r="AI67" s="579">
        <v>309.79000000000002</v>
      </c>
      <c r="AJ67" s="579">
        <v>309.02</v>
      </c>
      <c r="AK67" s="579">
        <v>308.5</v>
      </c>
      <c r="AL67" s="579">
        <v>309.73</v>
      </c>
      <c r="AM67" s="579">
        <v>309.49</v>
      </c>
      <c r="AN67" s="579">
        <v>309.70999999999998</v>
      </c>
      <c r="AO67" s="579">
        <v>309.45</v>
      </c>
      <c r="AP67" s="579">
        <v>308.49</v>
      </c>
      <c r="AQ67" s="579"/>
      <c r="AR67" s="579">
        <v>306.70999999999998</v>
      </c>
      <c r="AS67" s="579">
        <v>308.52</v>
      </c>
      <c r="AT67" s="579">
        <v>285.91000000000003</v>
      </c>
      <c r="AU67" s="84">
        <v>308.64</v>
      </c>
    </row>
    <row r="68" spans="1:47" x14ac:dyDescent="0.25">
      <c r="A68" s="968"/>
      <c r="B68" s="683">
        <v>40330</v>
      </c>
      <c r="C68" s="674">
        <v>7.8</v>
      </c>
      <c r="D68" s="751">
        <v>1.2</v>
      </c>
      <c r="E68" s="675">
        <v>8.6999999999999993</v>
      </c>
      <c r="F68" s="675">
        <v>9.5</v>
      </c>
      <c r="G68" s="675">
        <v>6.2</v>
      </c>
      <c r="H68" s="675">
        <v>8</v>
      </c>
      <c r="I68" s="675">
        <v>14.2</v>
      </c>
      <c r="J68" s="675">
        <v>5.3</v>
      </c>
      <c r="K68" s="675">
        <v>5.5</v>
      </c>
      <c r="L68" s="676">
        <v>28.9</v>
      </c>
      <c r="M68" s="99"/>
      <c r="N68" s="108"/>
      <c r="O68" s="670"/>
      <c r="P68" s="670"/>
      <c r="Q68" s="670"/>
      <c r="R68" s="670"/>
      <c r="S68" s="670"/>
      <c r="T68" s="63"/>
      <c r="U68" s="99"/>
      <c r="V68" s="108"/>
      <c r="W68" s="670"/>
      <c r="X68" s="670"/>
      <c r="Y68" s="63"/>
      <c r="Z68" s="108"/>
      <c r="AA68" s="670"/>
      <c r="AB68" s="670"/>
      <c r="AC68" s="670"/>
      <c r="AD68" s="63"/>
      <c r="AE68" s="750"/>
      <c r="AF68" s="670"/>
      <c r="AG68" s="670"/>
      <c r="AH68" s="670"/>
      <c r="AI68" s="670"/>
      <c r="AJ68" s="670"/>
      <c r="AK68" s="670"/>
      <c r="AL68" s="670"/>
      <c r="AM68" s="670"/>
      <c r="AN68" s="670"/>
      <c r="AO68" s="670"/>
      <c r="AP68" s="670"/>
      <c r="AQ68" s="670"/>
      <c r="AR68" s="670"/>
      <c r="AS68" s="670"/>
      <c r="AT68" s="670"/>
      <c r="AU68" s="63"/>
    </row>
    <row r="69" spans="1:47" x14ac:dyDescent="0.25">
      <c r="A69" s="968"/>
      <c r="B69" s="683">
        <v>40360</v>
      </c>
      <c r="C69" s="575"/>
      <c r="D69" s="749"/>
      <c r="E69" s="576"/>
      <c r="F69" s="576"/>
      <c r="G69" s="576"/>
      <c r="H69" s="576"/>
      <c r="I69" s="576"/>
      <c r="J69" s="576"/>
      <c r="K69" s="576"/>
      <c r="L69" s="577"/>
      <c r="M69" s="259"/>
      <c r="N69" s="578">
        <v>308.67</v>
      </c>
      <c r="O69" s="579">
        <v>308.62</v>
      </c>
      <c r="P69" s="579">
        <v>309.67</v>
      </c>
      <c r="Q69" s="579">
        <v>310.77</v>
      </c>
      <c r="R69" s="579">
        <v>308.76</v>
      </c>
      <c r="S69" s="579">
        <v>310.04000000000002</v>
      </c>
      <c r="T69" s="84">
        <v>307.18</v>
      </c>
      <c r="U69" s="259"/>
      <c r="V69" s="578">
        <v>313.02</v>
      </c>
      <c r="W69" s="579">
        <v>313.57</v>
      </c>
      <c r="X69" s="579">
        <v>310.51</v>
      </c>
      <c r="Y69" s="84">
        <v>294.7</v>
      </c>
      <c r="Z69" s="578"/>
      <c r="AA69" s="579"/>
      <c r="AB69" s="579"/>
      <c r="AC69" s="579"/>
      <c r="AD69" s="84"/>
      <c r="AE69" s="669"/>
      <c r="AF69" s="579"/>
      <c r="AG69" s="579"/>
      <c r="AH69" s="579"/>
      <c r="AI69" s="579"/>
      <c r="AJ69" s="579"/>
      <c r="AK69" s="579"/>
      <c r="AL69" s="579"/>
      <c r="AM69" s="579"/>
      <c r="AN69" s="579"/>
      <c r="AO69" s="579"/>
      <c r="AP69" s="579"/>
      <c r="AQ69" s="579"/>
      <c r="AR69" s="579"/>
      <c r="AS69" s="579"/>
      <c r="AT69" s="579"/>
      <c r="AU69" s="84"/>
    </row>
    <row r="70" spans="1:47" x14ac:dyDescent="0.25">
      <c r="A70" s="968"/>
      <c r="B70" s="683">
        <v>40391</v>
      </c>
      <c r="C70" s="575"/>
      <c r="D70" s="749">
        <v>0.8</v>
      </c>
      <c r="E70" s="576"/>
      <c r="F70" s="576"/>
      <c r="G70" s="576">
        <v>4.9000000000000004</v>
      </c>
      <c r="H70" s="576">
        <v>6.3</v>
      </c>
      <c r="I70" s="576"/>
      <c r="J70" s="576">
        <v>3.2</v>
      </c>
      <c r="K70" s="576"/>
      <c r="L70" s="577"/>
      <c r="M70" s="259"/>
      <c r="N70" s="578"/>
      <c r="O70" s="579"/>
      <c r="P70" s="579"/>
      <c r="Q70" s="579"/>
      <c r="R70" s="579"/>
      <c r="S70" s="579"/>
      <c r="T70" s="84"/>
      <c r="U70" s="259"/>
      <c r="V70" s="578"/>
      <c r="W70" s="579"/>
      <c r="X70" s="579"/>
      <c r="Y70" s="84"/>
      <c r="Z70" s="578"/>
      <c r="AA70" s="579"/>
      <c r="AB70" s="579"/>
      <c r="AC70" s="579"/>
      <c r="AD70" s="84"/>
      <c r="AE70" s="669"/>
      <c r="AF70" s="579"/>
      <c r="AG70" s="579"/>
      <c r="AH70" s="579"/>
      <c r="AI70" s="579"/>
      <c r="AJ70" s="579"/>
      <c r="AK70" s="579"/>
      <c r="AL70" s="579"/>
      <c r="AM70" s="579"/>
      <c r="AN70" s="579"/>
      <c r="AO70" s="579"/>
      <c r="AP70" s="579"/>
      <c r="AQ70" s="579"/>
      <c r="AR70" s="579"/>
      <c r="AS70" s="579"/>
      <c r="AT70" s="579"/>
      <c r="AU70" s="84"/>
    </row>
    <row r="71" spans="1:47" x14ac:dyDescent="0.25">
      <c r="A71" s="968"/>
      <c r="B71" s="683">
        <v>40422</v>
      </c>
      <c r="C71" s="575">
        <v>6.5</v>
      </c>
      <c r="D71" s="749"/>
      <c r="E71" s="576">
        <v>7</v>
      </c>
      <c r="F71" s="576">
        <v>8</v>
      </c>
      <c r="G71" s="576"/>
      <c r="H71" s="576"/>
      <c r="I71" s="576">
        <v>9.6</v>
      </c>
      <c r="J71" s="576"/>
      <c r="K71" s="576">
        <v>4.0999999999999996</v>
      </c>
      <c r="L71" s="577">
        <v>12.5</v>
      </c>
      <c r="M71" s="259"/>
      <c r="N71" s="578">
        <v>308.64999999999998</v>
      </c>
      <c r="O71" s="579">
        <v>308.56</v>
      </c>
      <c r="P71" s="579">
        <v>309.33999999999997</v>
      </c>
      <c r="Q71" s="579">
        <v>310.52999999999997</v>
      </c>
      <c r="R71" s="579">
        <v>308.39</v>
      </c>
      <c r="S71" s="579">
        <v>309.89</v>
      </c>
      <c r="T71" s="84">
        <v>307.13</v>
      </c>
      <c r="U71" s="259"/>
      <c r="V71" s="578">
        <v>312.87</v>
      </c>
      <c r="W71" s="579">
        <v>313.35000000000002</v>
      </c>
      <c r="X71" s="579">
        <v>310.29000000000002</v>
      </c>
      <c r="Y71" s="84">
        <v>294.19</v>
      </c>
      <c r="Z71" s="578">
        <v>4.8</v>
      </c>
      <c r="AA71" s="579">
        <v>0.4</v>
      </c>
      <c r="AB71" s="579">
        <v>0.75</v>
      </c>
      <c r="AC71" s="579">
        <v>0.28999999999999998</v>
      </c>
      <c r="AD71" s="84">
        <v>0.03</v>
      </c>
      <c r="AE71" s="669">
        <v>310.42</v>
      </c>
      <c r="AF71" s="579">
        <v>308.77999999999997</v>
      </c>
      <c r="AG71" s="579">
        <v>308.55</v>
      </c>
      <c r="AH71" s="579">
        <v>308.52999999999997</v>
      </c>
      <c r="AI71" s="579">
        <v>310.14</v>
      </c>
      <c r="AJ71" s="579">
        <v>308.42</v>
      </c>
      <c r="AK71" s="579">
        <v>309.98</v>
      </c>
      <c r="AL71" s="579">
        <v>310.29000000000002</v>
      </c>
      <c r="AM71" s="579">
        <v>309.94</v>
      </c>
      <c r="AN71" s="579">
        <v>309.82</v>
      </c>
      <c r="AO71" s="579">
        <v>309.97000000000003</v>
      </c>
      <c r="AP71" s="579">
        <v>308.61</v>
      </c>
      <c r="AQ71" s="579"/>
      <c r="AR71" s="579">
        <v>306.77</v>
      </c>
      <c r="AS71" s="579">
        <v>308.56</v>
      </c>
      <c r="AT71" s="579">
        <v>285.92</v>
      </c>
      <c r="AU71" s="84">
        <v>308.3</v>
      </c>
    </row>
    <row r="72" spans="1:47" x14ac:dyDescent="0.25">
      <c r="A72" s="968"/>
      <c r="B72" s="683">
        <v>40452</v>
      </c>
      <c r="C72" s="575"/>
      <c r="D72" s="749">
        <v>0.6</v>
      </c>
      <c r="E72" s="576"/>
      <c r="F72" s="576"/>
      <c r="G72" s="576">
        <v>4.3</v>
      </c>
      <c r="H72" s="576">
        <v>5.2</v>
      </c>
      <c r="I72" s="576"/>
      <c r="J72" s="576">
        <v>2.1</v>
      </c>
      <c r="K72" s="576"/>
      <c r="L72" s="577"/>
      <c r="M72" s="259"/>
      <c r="N72" s="578"/>
      <c r="O72" s="579"/>
      <c r="P72" s="579"/>
      <c r="Q72" s="579"/>
      <c r="R72" s="579"/>
      <c r="S72" s="579"/>
      <c r="T72" s="84"/>
      <c r="U72" s="259"/>
      <c r="V72" s="578"/>
      <c r="W72" s="579"/>
      <c r="X72" s="579"/>
      <c r="Y72" s="84"/>
      <c r="Z72" s="578"/>
      <c r="AA72" s="579"/>
      <c r="AB72" s="579"/>
      <c r="AC72" s="579"/>
      <c r="AD72" s="84"/>
      <c r="AE72" s="669"/>
      <c r="AF72" s="579"/>
      <c r="AG72" s="579"/>
      <c r="AH72" s="579"/>
      <c r="AI72" s="579"/>
      <c r="AJ72" s="579"/>
      <c r="AK72" s="579"/>
      <c r="AL72" s="579"/>
      <c r="AM72" s="579"/>
      <c r="AN72" s="579"/>
      <c r="AO72" s="579"/>
      <c r="AP72" s="579"/>
      <c r="AQ72" s="579"/>
      <c r="AR72" s="579"/>
      <c r="AS72" s="579"/>
      <c r="AT72" s="579"/>
      <c r="AU72" s="84"/>
    </row>
    <row r="73" spans="1:47" x14ac:dyDescent="0.25">
      <c r="A73" s="968"/>
      <c r="B73" s="683">
        <v>40483</v>
      </c>
      <c r="C73" s="575"/>
      <c r="D73" s="749"/>
      <c r="E73" s="576"/>
      <c r="F73" s="576"/>
      <c r="G73" s="576"/>
      <c r="H73" s="576"/>
      <c r="I73" s="576"/>
      <c r="J73" s="576"/>
      <c r="K73" s="576"/>
      <c r="L73" s="577"/>
      <c r="M73" s="259"/>
      <c r="N73" s="578">
        <v>308.62</v>
      </c>
      <c r="O73" s="579">
        <v>308.61</v>
      </c>
      <c r="P73" s="579">
        <v>309.45</v>
      </c>
      <c r="Q73" s="579">
        <v>310.58</v>
      </c>
      <c r="R73" s="579">
        <v>308.61</v>
      </c>
      <c r="S73" s="579">
        <v>309.95</v>
      </c>
      <c r="T73" s="84">
        <v>307.12</v>
      </c>
      <c r="U73" s="259"/>
      <c r="V73" s="578">
        <v>312.92</v>
      </c>
      <c r="W73" s="579">
        <v>313.52999999999997</v>
      </c>
      <c r="X73" s="579">
        <v>310.5</v>
      </c>
      <c r="Y73" s="84">
        <v>294.52999999999997</v>
      </c>
      <c r="Z73" s="578"/>
      <c r="AA73" s="579"/>
      <c r="AB73" s="579"/>
      <c r="AC73" s="579"/>
      <c r="AD73" s="84"/>
      <c r="AE73" s="669"/>
      <c r="AF73" s="579"/>
      <c r="AG73" s="579"/>
      <c r="AH73" s="579"/>
      <c r="AI73" s="579"/>
      <c r="AJ73" s="579"/>
      <c r="AK73" s="579"/>
      <c r="AL73" s="579"/>
      <c r="AM73" s="579"/>
      <c r="AN73" s="579"/>
      <c r="AO73" s="579"/>
      <c r="AP73" s="579"/>
      <c r="AQ73" s="579"/>
      <c r="AR73" s="579"/>
      <c r="AS73" s="579"/>
      <c r="AT73" s="579"/>
      <c r="AU73" s="84"/>
    </row>
    <row r="74" spans="1:47" ht="13.8" thickBot="1" x14ac:dyDescent="0.3">
      <c r="A74" s="969"/>
      <c r="B74" s="684">
        <v>40513</v>
      </c>
      <c r="C74" s="414">
        <v>5.3</v>
      </c>
      <c r="D74" s="752">
        <v>0.5</v>
      </c>
      <c r="E74" s="679">
        <v>5.9</v>
      </c>
      <c r="F74" s="679">
        <v>5.7</v>
      </c>
      <c r="G74" s="679">
        <v>4.5</v>
      </c>
      <c r="H74" s="679">
        <v>4.9000000000000004</v>
      </c>
      <c r="I74" s="679">
        <v>12.5</v>
      </c>
      <c r="J74" s="679">
        <v>4.5</v>
      </c>
      <c r="K74" s="679">
        <v>3.9</v>
      </c>
      <c r="L74" s="680">
        <v>25</v>
      </c>
      <c r="M74" s="102"/>
      <c r="N74" s="93"/>
      <c r="O74" s="44"/>
      <c r="P74" s="44"/>
      <c r="Q74" s="44"/>
      <c r="R74" s="44"/>
      <c r="S74" s="44"/>
      <c r="T74" s="48"/>
      <c r="U74" s="102"/>
      <c r="V74" s="93"/>
      <c r="W74" s="44"/>
      <c r="X74" s="44"/>
      <c r="Y74" s="48"/>
      <c r="Z74" s="93"/>
      <c r="AA74" s="44"/>
      <c r="AB74" s="44"/>
      <c r="AC74" s="44"/>
      <c r="AD74" s="48"/>
      <c r="AE74" s="47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8"/>
    </row>
    <row r="75" spans="1:47" x14ac:dyDescent="0.25">
      <c r="A75" s="967">
        <v>2011</v>
      </c>
      <c r="B75" s="682">
        <v>40544</v>
      </c>
      <c r="C75" s="754"/>
      <c r="D75" s="675">
        <v>0.6</v>
      </c>
      <c r="E75" s="675"/>
      <c r="F75" s="675"/>
      <c r="G75" s="675">
        <v>1.5</v>
      </c>
      <c r="H75" s="675">
        <v>1.4</v>
      </c>
      <c r="I75" s="675"/>
      <c r="J75" s="675">
        <v>1.9</v>
      </c>
      <c r="K75" s="675"/>
      <c r="L75" s="676"/>
      <c r="M75" s="99"/>
      <c r="N75" s="108">
        <v>308.69</v>
      </c>
      <c r="O75" s="670">
        <v>308.37</v>
      </c>
      <c r="P75" s="670">
        <v>310.61</v>
      </c>
      <c r="Q75" s="670">
        <v>313.58999999999997</v>
      </c>
      <c r="R75" s="670">
        <v>308.79000000000002</v>
      </c>
      <c r="S75" s="670">
        <v>309.70999999999998</v>
      </c>
      <c r="T75" s="63">
        <v>306.87</v>
      </c>
      <c r="U75" s="99"/>
      <c r="V75" s="108">
        <v>312.47000000000003</v>
      </c>
      <c r="W75" s="670">
        <v>313</v>
      </c>
      <c r="X75" s="670">
        <v>310.55</v>
      </c>
      <c r="Y75" s="63">
        <v>294.18</v>
      </c>
      <c r="Z75" s="108"/>
      <c r="AA75" s="670"/>
      <c r="AB75" s="670"/>
      <c r="AC75" s="670"/>
      <c r="AD75" s="63"/>
      <c r="AE75" s="750"/>
      <c r="AF75" s="670"/>
      <c r="AG75" s="670"/>
      <c r="AH75" s="670"/>
      <c r="AI75" s="670"/>
      <c r="AJ75" s="670"/>
      <c r="AK75" s="670"/>
      <c r="AL75" s="670"/>
      <c r="AM75" s="670"/>
      <c r="AN75" s="670"/>
      <c r="AO75" s="670"/>
      <c r="AP75" s="670"/>
      <c r="AQ75" s="670"/>
      <c r="AR75" s="670"/>
      <c r="AS75" s="670"/>
      <c r="AT75" s="670"/>
      <c r="AU75" s="63"/>
    </row>
    <row r="76" spans="1:47" x14ac:dyDescent="0.25">
      <c r="A76" s="968"/>
      <c r="B76" s="683">
        <v>40575</v>
      </c>
      <c r="C76" s="685"/>
      <c r="D76" s="576"/>
      <c r="E76" s="576"/>
      <c r="F76" s="576"/>
      <c r="G76" s="576">
        <v>1.9</v>
      </c>
      <c r="H76" s="576">
        <v>1.6</v>
      </c>
      <c r="I76" s="576"/>
      <c r="J76" s="576">
        <v>2.1</v>
      </c>
      <c r="K76" s="576"/>
      <c r="L76" s="577"/>
      <c r="M76" s="259"/>
      <c r="N76" s="578"/>
      <c r="O76" s="579"/>
      <c r="P76" s="579"/>
      <c r="Q76" s="579"/>
      <c r="R76" s="579"/>
      <c r="S76" s="579"/>
      <c r="T76" s="84"/>
      <c r="U76" s="259"/>
      <c r="V76" s="578"/>
      <c r="W76" s="579"/>
      <c r="X76" s="579"/>
      <c r="Y76" s="84"/>
      <c r="Z76" s="578"/>
      <c r="AA76" s="579"/>
      <c r="AB76" s="579"/>
      <c r="AC76" s="579"/>
      <c r="AD76" s="84"/>
      <c r="AE76" s="669"/>
      <c r="AF76" s="579"/>
      <c r="AG76" s="579"/>
      <c r="AH76" s="579"/>
      <c r="AI76" s="579"/>
      <c r="AJ76" s="579"/>
      <c r="AK76" s="579"/>
      <c r="AL76" s="579"/>
      <c r="AM76" s="579"/>
      <c r="AN76" s="579"/>
      <c r="AO76" s="579"/>
      <c r="AP76" s="579"/>
      <c r="AQ76" s="579"/>
      <c r="AR76" s="579"/>
      <c r="AS76" s="579"/>
      <c r="AT76" s="579"/>
      <c r="AU76" s="84"/>
    </row>
    <row r="77" spans="1:47" x14ac:dyDescent="0.25">
      <c r="A77" s="968"/>
      <c r="B77" s="757">
        <v>40603</v>
      </c>
      <c r="C77" s="758">
        <v>4.3</v>
      </c>
      <c r="D77" s="409">
        <v>0.9</v>
      </c>
      <c r="E77" s="409">
        <v>5.6</v>
      </c>
      <c r="F77" s="409">
        <v>6.1</v>
      </c>
      <c r="G77" s="409">
        <v>1.8</v>
      </c>
      <c r="H77" s="409">
        <v>1.5</v>
      </c>
      <c r="I77" s="409">
        <v>5.9</v>
      </c>
      <c r="J77" s="409">
        <v>2</v>
      </c>
      <c r="K77" s="409">
        <v>4.2</v>
      </c>
      <c r="L77" s="447">
        <v>12.9</v>
      </c>
      <c r="M77" s="759"/>
      <c r="N77" s="817">
        <v>308.64</v>
      </c>
      <c r="O77" s="61">
        <v>308.56</v>
      </c>
      <c r="P77" s="61">
        <v>310.64</v>
      </c>
      <c r="Q77" s="61">
        <v>313.63</v>
      </c>
      <c r="R77" s="61">
        <v>308.83</v>
      </c>
      <c r="S77" s="61">
        <v>309.74</v>
      </c>
      <c r="T77" s="62">
        <v>306.89999999999998</v>
      </c>
      <c r="U77" s="759"/>
      <c r="V77" s="817">
        <v>312.49</v>
      </c>
      <c r="W77" s="61">
        <v>313.02</v>
      </c>
      <c r="X77" s="61">
        <v>310.56</v>
      </c>
      <c r="Y77" s="62">
        <v>294.19</v>
      </c>
      <c r="Z77" s="817"/>
      <c r="AA77" s="61"/>
      <c r="AB77" s="61"/>
      <c r="AC77" s="61"/>
      <c r="AD77" s="62"/>
      <c r="AE77" s="64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2"/>
    </row>
    <row r="78" spans="1:47" ht="13.8" thickBot="1" x14ac:dyDescent="0.3">
      <c r="A78" s="968"/>
      <c r="B78" s="683">
        <v>40634</v>
      </c>
      <c r="C78" s="685"/>
      <c r="D78" s="576"/>
      <c r="E78" s="576"/>
      <c r="F78" s="576"/>
      <c r="G78" s="576">
        <v>2</v>
      </c>
      <c r="H78" s="576">
        <v>1.9</v>
      </c>
      <c r="I78" s="576"/>
      <c r="J78" s="576">
        <v>2.5</v>
      </c>
      <c r="K78" s="576"/>
      <c r="L78" s="577"/>
      <c r="M78" s="582"/>
      <c r="N78" s="578"/>
      <c r="O78" s="579"/>
      <c r="P78" s="579"/>
      <c r="Q78" s="579"/>
      <c r="R78" s="579"/>
      <c r="S78" s="579"/>
      <c r="T78" s="84"/>
      <c r="U78" s="258"/>
      <c r="V78" s="578"/>
      <c r="W78" s="579"/>
      <c r="X78" s="579"/>
      <c r="Y78" s="84"/>
      <c r="Z78" s="578">
        <v>4.5</v>
      </c>
      <c r="AA78" s="579">
        <v>0.3</v>
      </c>
      <c r="AB78" s="579">
        <v>4.4000000000000004</v>
      </c>
      <c r="AC78" s="579">
        <v>0.7</v>
      </c>
      <c r="AD78" s="84">
        <v>0.73</v>
      </c>
      <c r="AE78" s="669">
        <v>309.82</v>
      </c>
      <c r="AF78" s="579">
        <v>308.77</v>
      </c>
      <c r="AG78" s="579">
        <v>308.63</v>
      </c>
      <c r="AH78" s="579">
        <v>308.60000000000002</v>
      </c>
      <c r="AI78" s="579">
        <v>310.45</v>
      </c>
      <c r="AJ78" s="579">
        <v>309.63</v>
      </c>
      <c r="AK78" s="579">
        <v>310.25</v>
      </c>
      <c r="AL78" s="579">
        <v>309.74</v>
      </c>
      <c r="AM78" s="579">
        <v>310.18</v>
      </c>
      <c r="AN78" s="579">
        <v>310.41000000000003</v>
      </c>
      <c r="AO78" s="579">
        <v>310.24</v>
      </c>
      <c r="AP78" s="579">
        <v>308.76</v>
      </c>
      <c r="AQ78" s="579"/>
      <c r="AR78" s="579">
        <v>306.81</v>
      </c>
      <c r="AS78" s="579">
        <v>308.66000000000003</v>
      </c>
      <c r="AT78" s="579">
        <v>285.45999999999998</v>
      </c>
      <c r="AU78" s="84">
        <v>307.99</v>
      </c>
    </row>
    <row r="79" spans="1:47" x14ac:dyDescent="0.25">
      <c r="A79" s="968"/>
      <c r="B79" s="683">
        <v>40664</v>
      </c>
      <c r="C79" s="685"/>
      <c r="D79" s="576">
        <v>1.2</v>
      </c>
      <c r="E79" s="576"/>
      <c r="F79" s="576"/>
      <c r="G79" s="576">
        <v>1.9</v>
      </c>
      <c r="H79" s="576">
        <v>1.5</v>
      </c>
      <c r="I79" s="576"/>
      <c r="J79" s="576">
        <v>2.5</v>
      </c>
      <c r="K79" s="576"/>
      <c r="L79" s="577"/>
      <c r="M79" s="582"/>
      <c r="N79" s="578">
        <v>308.66000000000003</v>
      </c>
      <c r="O79" s="579">
        <v>308.62</v>
      </c>
      <c r="P79" s="579">
        <v>310.68</v>
      </c>
      <c r="Q79" s="579">
        <v>313.69</v>
      </c>
      <c r="R79" s="579">
        <v>308.89</v>
      </c>
      <c r="S79" s="579">
        <v>309.8</v>
      </c>
      <c r="T79" s="84">
        <v>306.95999999999998</v>
      </c>
      <c r="U79" s="258"/>
      <c r="V79" s="108">
        <v>312.55</v>
      </c>
      <c r="W79" s="670">
        <v>313.08999999999997</v>
      </c>
      <c r="X79" s="670">
        <v>310.62</v>
      </c>
      <c r="Y79" s="63">
        <v>294.3</v>
      </c>
      <c r="Z79" s="669"/>
      <c r="AA79" s="579"/>
      <c r="AB79" s="579"/>
      <c r="AC79" s="579"/>
      <c r="AD79" s="84"/>
      <c r="AE79" s="669"/>
      <c r="AF79" s="579"/>
      <c r="AG79" s="579"/>
      <c r="AH79" s="579"/>
      <c r="AI79" s="579"/>
      <c r="AJ79" s="579"/>
      <c r="AK79" s="579"/>
      <c r="AL79" s="579"/>
      <c r="AM79" s="579"/>
      <c r="AN79" s="579"/>
      <c r="AO79" s="579"/>
      <c r="AP79" s="579"/>
      <c r="AQ79" s="579"/>
      <c r="AR79" s="579"/>
      <c r="AS79" s="579"/>
      <c r="AT79" s="579"/>
      <c r="AU79" s="84"/>
    </row>
    <row r="80" spans="1:47" x14ac:dyDescent="0.25">
      <c r="A80" s="968"/>
      <c r="B80" s="683">
        <v>40695</v>
      </c>
      <c r="C80" s="685">
        <v>6</v>
      </c>
      <c r="D80" s="576"/>
      <c r="E80" s="576">
        <v>5.9</v>
      </c>
      <c r="F80" s="576">
        <v>5.5</v>
      </c>
      <c r="G80" s="576">
        <v>1.6</v>
      </c>
      <c r="H80" s="576">
        <v>1.3</v>
      </c>
      <c r="I80" s="576">
        <v>5.6</v>
      </c>
      <c r="J80" s="576">
        <v>1.9</v>
      </c>
      <c r="K80" s="576">
        <v>3.7</v>
      </c>
      <c r="L80" s="577">
        <v>10.8</v>
      </c>
      <c r="M80" s="582"/>
      <c r="N80" s="578"/>
      <c r="O80" s="579"/>
      <c r="P80" s="579"/>
      <c r="Q80" s="579"/>
      <c r="R80" s="579"/>
      <c r="S80" s="579"/>
      <c r="T80" s="84"/>
      <c r="U80" s="258"/>
      <c r="V80" s="578"/>
      <c r="W80" s="579"/>
      <c r="X80" s="579"/>
      <c r="Y80" s="84"/>
      <c r="Z80" s="669"/>
      <c r="AA80" s="579"/>
      <c r="AB80" s="579"/>
      <c r="AC80" s="579"/>
      <c r="AD80" s="84"/>
      <c r="AE80" s="669"/>
      <c r="AF80" s="579"/>
      <c r="AG80" s="579"/>
      <c r="AH80" s="579"/>
      <c r="AI80" s="579"/>
      <c r="AJ80" s="579"/>
      <c r="AK80" s="579"/>
      <c r="AL80" s="579"/>
      <c r="AM80" s="579"/>
      <c r="AN80" s="579"/>
      <c r="AO80" s="579"/>
      <c r="AP80" s="579"/>
      <c r="AQ80" s="579"/>
      <c r="AR80" s="579"/>
      <c r="AS80" s="579"/>
      <c r="AT80" s="579"/>
      <c r="AU80" s="84"/>
    </row>
    <row r="81" spans="1:47" x14ac:dyDescent="0.25">
      <c r="A81" s="968"/>
      <c r="B81" s="683">
        <v>40725</v>
      </c>
      <c r="C81" s="685"/>
      <c r="D81" s="576">
        <v>0.8</v>
      </c>
      <c r="E81" s="576"/>
      <c r="F81" s="576"/>
      <c r="G81" s="576">
        <v>2.4</v>
      </c>
      <c r="H81" s="576">
        <v>2.2000000000000002</v>
      </c>
      <c r="I81" s="576"/>
      <c r="J81" s="576">
        <v>2.9</v>
      </c>
      <c r="K81" s="576"/>
      <c r="L81" s="577"/>
      <c r="M81" s="582"/>
      <c r="N81" s="578">
        <v>308.64</v>
      </c>
      <c r="O81" s="579">
        <v>308.56</v>
      </c>
      <c r="P81" s="579">
        <v>310.70999999999998</v>
      </c>
      <c r="Q81" s="579">
        <v>313.73</v>
      </c>
      <c r="R81" s="579">
        <v>308.83</v>
      </c>
      <c r="S81" s="579">
        <v>309.85000000000002</v>
      </c>
      <c r="T81" s="84">
        <v>307.01</v>
      </c>
      <c r="U81" s="258"/>
      <c r="V81" s="578">
        <v>312.61</v>
      </c>
      <c r="W81" s="579">
        <v>313.16000000000003</v>
      </c>
      <c r="X81" s="579">
        <v>310.70999999999998</v>
      </c>
      <c r="Y81" s="84">
        <v>294.38</v>
      </c>
      <c r="Z81" s="669"/>
      <c r="AA81" s="579"/>
      <c r="AB81" s="579"/>
      <c r="AC81" s="579"/>
      <c r="AD81" s="84"/>
      <c r="AE81" s="669"/>
      <c r="AF81" s="579"/>
      <c r="AG81" s="579"/>
      <c r="AH81" s="579"/>
      <c r="AI81" s="579"/>
      <c r="AJ81" s="579"/>
      <c r="AK81" s="579"/>
      <c r="AL81" s="579"/>
      <c r="AM81" s="579"/>
      <c r="AN81" s="579"/>
      <c r="AO81" s="579"/>
      <c r="AP81" s="579"/>
      <c r="AQ81" s="579"/>
      <c r="AR81" s="579"/>
      <c r="AS81" s="579"/>
      <c r="AT81" s="579"/>
      <c r="AU81" s="84"/>
    </row>
    <row r="82" spans="1:47" x14ac:dyDescent="0.25">
      <c r="A82" s="968"/>
      <c r="B82" s="683">
        <v>40756</v>
      </c>
      <c r="C82" s="685"/>
      <c r="D82" s="576"/>
      <c r="E82" s="576"/>
      <c r="F82" s="576"/>
      <c r="G82" s="576">
        <v>2.2999999999999998</v>
      </c>
      <c r="H82" s="576">
        <v>2.2999999999999998</v>
      </c>
      <c r="I82" s="576"/>
      <c r="J82" s="576">
        <v>3</v>
      </c>
      <c r="K82" s="576"/>
      <c r="L82" s="577"/>
      <c r="M82" s="582"/>
      <c r="N82" s="578"/>
      <c r="O82" s="579"/>
      <c r="P82" s="579"/>
      <c r="Q82" s="579"/>
      <c r="R82" s="579"/>
      <c r="S82" s="579"/>
      <c r="T82" s="84"/>
      <c r="U82" s="258"/>
      <c r="V82" s="578"/>
      <c r="W82" s="579"/>
      <c r="X82" s="579"/>
      <c r="Y82" s="84"/>
      <c r="Z82" s="669"/>
      <c r="AA82" s="579"/>
      <c r="AB82" s="579"/>
      <c r="AC82" s="579"/>
      <c r="AD82" s="84"/>
      <c r="AE82" s="669"/>
      <c r="AF82" s="579"/>
      <c r="AG82" s="579"/>
      <c r="AH82" s="579"/>
      <c r="AI82" s="579"/>
      <c r="AJ82" s="579"/>
      <c r="AK82" s="579"/>
      <c r="AL82" s="579"/>
      <c r="AM82" s="579"/>
      <c r="AN82" s="579"/>
      <c r="AO82" s="579"/>
      <c r="AP82" s="579"/>
      <c r="AQ82" s="579"/>
      <c r="AR82" s="579"/>
      <c r="AS82" s="579"/>
      <c r="AT82" s="579"/>
      <c r="AU82" s="84"/>
    </row>
    <row r="83" spans="1:47" x14ac:dyDescent="0.25">
      <c r="A83" s="968"/>
      <c r="B83" s="683">
        <v>40787</v>
      </c>
      <c r="C83" s="685">
        <v>1.2</v>
      </c>
      <c r="D83" s="576">
        <v>0.6</v>
      </c>
      <c r="E83" s="576">
        <v>3.8</v>
      </c>
      <c r="F83" s="576">
        <v>4.8</v>
      </c>
      <c r="G83" s="576">
        <v>1.6</v>
      </c>
      <c r="H83" s="576">
        <v>0.9</v>
      </c>
      <c r="I83" s="576">
        <v>4</v>
      </c>
      <c r="J83" s="576">
        <v>1.4</v>
      </c>
      <c r="K83" s="576">
        <v>3</v>
      </c>
      <c r="L83" s="577">
        <v>9.8000000000000007</v>
      </c>
      <c r="M83" s="582"/>
      <c r="N83" s="578">
        <v>308.63</v>
      </c>
      <c r="O83" s="579">
        <v>308.61</v>
      </c>
      <c r="P83" s="579">
        <v>310.66000000000003</v>
      </c>
      <c r="Q83" s="579">
        <v>313.67</v>
      </c>
      <c r="R83" s="579">
        <v>308.88</v>
      </c>
      <c r="S83" s="579">
        <v>309.77999999999997</v>
      </c>
      <c r="T83" s="84">
        <v>306.94</v>
      </c>
      <c r="U83" s="258"/>
      <c r="V83" s="578">
        <v>312.55</v>
      </c>
      <c r="W83" s="579">
        <v>313.08999999999997</v>
      </c>
      <c r="X83" s="818">
        <v>310.64</v>
      </c>
      <c r="Y83" s="27">
        <v>294.29000000000002</v>
      </c>
      <c r="Z83" s="669">
        <v>4</v>
      </c>
      <c r="AA83" s="579">
        <v>0</v>
      </c>
      <c r="AB83" s="579">
        <v>3.6</v>
      </c>
      <c r="AC83" s="579">
        <v>0.3</v>
      </c>
      <c r="AD83" s="84">
        <v>0.65</v>
      </c>
      <c r="AE83" s="669">
        <v>310.42</v>
      </c>
      <c r="AF83" s="579">
        <v>308.73</v>
      </c>
      <c r="AG83" s="579">
        <v>308.58</v>
      </c>
      <c r="AH83" s="579">
        <v>308.54000000000002</v>
      </c>
      <c r="AI83" s="579">
        <v>310.52</v>
      </c>
      <c r="AJ83" s="579">
        <v>309.57</v>
      </c>
      <c r="AK83" s="579">
        <v>310.19</v>
      </c>
      <c r="AL83" s="579">
        <v>310.14</v>
      </c>
      <c r="AM83" s="579">
        <v>310.10000000000002</v>
      </c>
      <c r="AN83" s="579">
        <v>309.5</v>
      </c>
      <c r="AO83" s="579">
        <v>310.13</v>
      </c>
      <c r="AP83" s="579">
        <v>308.77</v>
      </c>
      <c r="AQ83" s="579"/>
      <c r="AR83" s="579">
        <v>306.79000000000002</v>
      </c>
      <c r="AS83" s="579">
        <v>308.63</v>
      </c>
      <c r="AT83" s="579">
        <v>284.42</v>
      </c>
      <c r="AU83" s="84">
        <v>308.05</v>
      </c>
    </row>
    <row r="84" spans="1:47" x14ac:dyDescent="0.25">
      <c r="A84" s="968"/>
      <c r="B84" s="683">
        <v>40817</v>
      </c>
      <c r="C84" s="685"/>
      <c r="D84" s="576"/>
      <c r="E84" s="576"/>
      <c r="F84" s="576"/>
      <c r="G84" s="576">
        <v>1.5</v>
      </c>
      <c r="H84" s="576">
        <v>1</v>
      </c>
      <c r="I84" s="576"/>
      <c r="J84" s="576">
        <v>1.6</v>
      </c>
      <c r="K84" s="576"/>
      <c r="L84" s="577"/>
      <c r="M84" s="582"/>
      <c r="N84" s="578"/>
      <c r="O84" s="579"/>
      <c r="P84" s="579"/>
      <c r="Q84" s="579"/>
      <c r="R84" s="579"/>
      <c r="S84" s="579"/>
      <c r="T84" s="84"/>
      <c r="U84" s="258"/>
      <c r="V84" s="578"/>
      <c r="W84" s="579"/>
      <c r="X84" s="818"/>
      <c r="Y84" s="27"/>
      <c r="Z84" s="669"/>
      <c r="AA84" s="579"/>
      <c r="AB84" s="579"/>
      <c r="AC84" s="579"/>
      <c r="AD84" s="84"/>
      <c r="AE84" s="669"/>
      <c r="AF84" s="579"/>
      <c r="AG84" s="579"/>
      <c r="AH84" s="579"/>
      <c r="AI84" s="579"/>
      <c r="AJ84" s="579"/>
      <c r="AK84" s="579"/>
      <c r="AL84" s="579"/>
      <c r="AM84" s="579"/>
      <c r="AN84" s="579"/>
      <c r="AO84" s="579"/>
      <c r="AP84" s="579"/>
      <c r="AQ84" s="579"/>
      <c r="AR84" s="579"/>
      <c r="AS84" s="579"/>
      <c r="AT84" s="579"/>
      <c r="AU84" s="84"/>
    </row>
    <row r="85" spans="1:47" x14ac:dyDescent="0.25">
      <c r="A85" s="968"/>
      <c r="B85" s="683">
        <v>40848</v>
      </c>
      <c r="C85" s="685"/>
      <c r="D85" s="576">
        <v>0.5</v>
      </c>
      <c r="E85" s="576"/>
      <c r="F85" s="576"/>
      <c r="G85" s="576">
        <v>1.4</v>
      </c>
      <c r="H85" s="576">
        <v>0.9</v>
      </c>
      <c r="I85" s="576"/>
      <c r="J85" s="576">
        <v>1.6</v>
      </c>
      <c r="K85" s="576"/>
      <c r="L85" s="577"/>
      <c r="M85" s="582"/>
      <c r="N85" s="578">
        <v>308.64999999999998</v>
      </c>
      <c r="O85" s="579">
        <v>308.5</v>
      </c>
      <c r="P85" s="579">
        <v>310.64</v>
      </c>
      <c r="Q85" s="579">
        <v>313.64999999999998</v>
      </c>
      <c r="R85" s="579">
        <v>308.83999999999997</v>
      </c>
      <c r="S85" s="579">
        <v>309.75</v>
      </c>
      <c r="T85" s="84">
        <v>306.91000000000003</v>
      </c>
      <c r="U85" s="258"/>
      <c r="V85" s="578">
        <v>312.52</v>
      </c>
      <c r="W85" s="579">
        <v>313.06</v>
      </c>
      <c r="X85" s="818">
        <v>310.62</v>
      </c>
      <c r="Y85" s="27">
        <v>294.24</v>
      </c>
      <c r="Z85" s="669"/>
      <c r="AA85" s="579"/>
      <c r="AB85" s="579"/>
      <c r="AC85" s="579"/>
      <c r="AD85" s="84"/>
      <c r="AE85" s="669"/>
      <c r="AF85" s="579"/>
      <c r="AG85" s="579"/>
      <c r="AH85" s="579"/>
      <c r="AI85" s="579"/>
      <c r="AJ85" s="579"/>
      <c r="AK85" s="579"/>
      <c r="AL85" s="579"/>
      <c r="AM85" s="579"/>
      <c r="AN85" s="579"/>
      <c r="AO85" s="579"/>
      <c r="AP85" s="579"/>
      <c r="AQ85" s="579"/>
      <c r="AR85" s="579"/>
      <c r="AS85" s="579"/>
      <c r="AT85" s="579"/>
      <c r="AU85" s="84"/>
    </row>
    <row r="86" spans="1:47" ht="13.8" thickBot="1" x14ac:dyDescent="0.3">
      <c r="A86" s="969"/>
      <c r="B86" s="683">
        <v>40878</v>
      </c>
      <c r="C86" s="755">
        <v>2</v>
      </c>
      <c r="D86" s="679"/>
      <c r="E86" s="679">
        <v>3.5</v>
      </c>
      <c r="F86" s="679">
        <v>4.4000000000000004</v>
      </c>
      <c r="G86" s="679">
        <v>0.8</v>
      </c>
      <c r="H86" s="679">
        <v>0.8</v>
      </c>
      <c r="I86" s="679">
        <v>3.8</v>
      </c>
      <c r="J86" s="679">
        <v>1.5</v>
      </c>
      <c r="K86" s="679">
        <v>3.1</v>
      </c>
      <c r="L86" s="680">
        <v>10</v>
      </c>
      <c r="M86" s="681"/>
      <c r="N86" s="93"/>
      <c r="O86" s="44"/>
      <c r="P86" s="44"/>
      <c r="Q86" s="44"/>
      <c r="R86" s="44"/>
      <c r="S86" s="44"/>
      <c r="T86" s="48"/>
      <c r="U86" s="101"/>
      <c r="V86" s="93"/>
      <c r="W86" s="44"/>
      <c r="X86" s="819"/>
      <c r="Y86" s="822"/>
      <c r="Z86" s="47"/>
      <c r="AA86" s="44"/>
      <c r="AB86" s="44"/>
      <c r="AC86" s="44"/>
      <c r="AD86" s="48"/>
      <c r="AE86" s="47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8"/>
    </row>
    <row r="87" spans="1:47" x14ac:dyDescent="0.25">
      <c r="A87" s="967">
        <v>2012</v>
      </c>
      <c r="B87" s="682">
        <v>40909</v>
      </c>
      <c r="C87" s="674">
        <v>2.59</v>
      </c>
      <c r="D87" s="675"/>
      <c r="E87" s="675"/>
      <c r="F87" s="675"/>
      <c r="G87" s="675">
        <v>1.9</v>
      </c>
      <c r="H87" s="675">
        <v>1.8</v>
      </c>
      <c r="I87" s="675"/>
      <c r="J87" s="675">
        <v>0.9</v>
      </c>
      <c r="K87" s="675"/>
      <c r="L87" s="676"/>
      <c r="M87" s="99"/>
      <c r="N87" s="108">
        <v>308.18</v>
      </c>
      <c r="O87" s="670">
        <v>308.39</v>
      </c>
      <c r="P87" s="670">
        <v>309.55</v>
      </c>
      <c r="Q87" s="670"/>
      <c r="R87" s="670"/>
      <c r="S87" s="670">
        <v>309.43</v>
      </c>
      <c r="T87" s="63">
        <v>306.88</v>
      </c>
      <c r="U87" s="99"/>
      <c r="V87" s="108">
        <v>312.33</v>
      </c>
      <c r="W87" s="670">
        <v>312.97000000000003</v>
      </c>
      <c r="X87" s="109">
        <v>310.52</v>
      </c>
      <c r="Y87" s="63">
        <v>294.06</v>
      </c>
      <c r="Z87" s="750"/>
      <c r="AA87" s="670"/>
      <c r="AB87" s="670"/>
      <c r="AC87" s="670"/>
      <c r="AD87" s="63"/>
      <c r="AE87" s="750"/>
      <c r="AF87" s="670"/>
      <c r="AG87" s="670"/>
      <c r="AH87" s="670"/>
      <c r="AI87" s="670"/>
      <c r="AJ87" s="670"/>
      <c r="AK87" s="670"/>
      <c r="AL87" s="670"/>
      <c r="AM87" s="670"/>
      <c r="AN87" s="670"/>
      <c r="AO87" s="670"/>
      <c r="AP87" s="670"/>
      <c r="AQ87" s="670"/>
      <c r="AR87" s="670"/>
      <c r="AS87" s="670"/>
      <c r="AT87" s="670"/>
      <c r="AU87" s="63"/>
    </row>
    <row r="88" spans="1:47" x14ac:dyDescent="0.25">
      <c r="A88" s="968"/>
      <c r="B88" s="683">
        <v>40940</v>
      </c>
      <c r="C88" s="575"/>
      <c r="D88" s="576"/>
      <c r="E88" s="576"/>
      <c r="F88" s="576"/>
      <c r="G88" s="576"/>
      <c r="H88" s="576"/>
      <c r="I88" s="576"/>
      <c r="J88" s="576"/>
      <c r="K88" s="576"/>
      <c r="L88" s="577"/>
      <c r="M88" s="259"/>
      <c r="N88" s="578"/>
      <c r="O88" s="579"/>
      <c r="P88" s="579"/>
      <c r="Q88" s="579"/>
      <c r="R88" s="579"/>
      <c r="S88" s="579"/>
      <c r="T88" s="84"/>
      <c r="U88" s="259"/>
      <c r="V88" s="578"/>
      <c r="W88" s="579"/>
      <c r="X88" s="756"/>
      <c r="Y88" s="84"/>
      <c r="Z88" s="669"/>
      <c r="AA88" s="579"/>
      <c r="AB88" s="579"/>
      <c r="AC88" s="579"/>
      <c r="AD88" s="84"/>
      <c r="AE88" s="669"/>
      <c r="AF88" s="579"/>
      <c r="AG88" s="579"/>
      <c r="AH88" s="579"/>
      <c r="AI88" s="579"/>
      <c r="AJ88" s="579"/>
      <c r="AK88" s="579"/>
      <c r="AL88" s="579"/>
      <c r="AM88" s="579"/>
      <c r="AN88" s="579"/>
      <c r="AO88" s="579"/>
      <c r="AP88" s="579"/>
      <c r="AQ88" s="579"/>
      <c r="AR88" s="579"/>
      <c r="AS88" s="579"/>
      <c r="AT88" s="579"/>
      <c r="AU88" s="84"/>
    </row>
    <row r="89" spans="1:47" x14ac:dyDescent="0.25">
      <c r="A89" s="968"/>
      <c r="B89" s="683">
        <v>40969</v>
      </c>
      <c r="C89" s="575"/>
      <c r="D89" s="576"/>
      <c r="E89" s="576">
        <v>5.9</v>
      </c>
      <c r="F89" s="576">
        <v>6.4</v>
      </c>
      <c r="G89" s="576"/>
      <c r="H89" s="576"/>
      <c r="I89" s="576">
        <v>6</v>
      </c>
      <c r="J89" s="576"/>
      <c r="K89" s="576">
        <v>4.8</v>
      </c>
      <c r="L89" s="577">
        <v>13.6</v>
      </c>
      <c r="M89" s="259"/>
      <c r="N89" s="578">
        <v>308.06</v>
      </c>
      <c r="O89" s="579">
        <v>308.27999999999997</v>
      </c>
      <c r="P89" s="579">
        <v>309.88</v>
      </c>
      <c r="Q89" s="579"/>
      <c r="R89" s="579"/>
      <c r="S89" s="579">
        <v>309.58</v>
      </c>
      <c r="T89" s="84">
        <v>306.83999999999997</v>
      </c>
      <c r="U89" s="259"/>
      <c r="V89" s="578">
        <v>312.29000000000002</v>
      </c>
      <c r="W89" s="579">
        <v>312.89</v>
      </c>
      <c r="X89" s="756">
        <v>310.49</v>
      </c>
      <c r="Y89" s="84">
        <v>294.12</v>
      </c>
      <c r="Z89" s="669"/>
      <c r="AA89" s="579"/>
      <c r="AB89" s="579"/>
      <c r="AC89" s="579"/>
      <c r="AD89" s="84"/>
      <c r="AE89" s="669"/>
      <c r="AF89" s="579"/>
      <c r="AG89" s="579"/>
      <c r="AH89" s="579"/>
      <c r="AI89" s="579"/>
      <c r="AJ89" s="579"/>
      <c r="AK89" s="579"/>
      <c r="AL89" s="579"/>
      <c r="AM89" s="579"/>
      <c r="AN89" s="579"/>
      <c r="AO89" s="579"/>
      <c r="AP89" s="579"/>
      <c r="AQ89" s="579"/>
      <c r="AR89" s="579"/>
      <c r="AS89" s="579"/>
      <c r="AT89" s="579"/>
      <c r="AU89" s="84"/>
    </row>
    <row r="90" spans="1:47" x14ac:dyDescent="0.25">
      <c r="A90" s="968"/>
      <c r="B90" s="683">
        <v>41000</v>
      </c>
      <c r="C90" s="575">
        <v>4.5999999999999996</v>
      </c>
      <c r="D90" s="576"/>
      <c r="E90" s="576"/>
      <c r="F90" s="576"/>
      <c r="G90" s="576">
        <v>2.2000000000000002</v>
      </c>
      <c r="H90" s="576">
        <v>2.2999999999999998</v>
      </c>
      <c r="I90" s="576"/>
      <c r="J90" s="576">
        <v>2.7</v>
      </c>
      <c r="K90" s="576"/>
      <c r="L90" s="577"/>
      <c r="M90" s="259"/>
      <c r="N90" s="578"/>
      <c r="O90" s="579"/>
      <c r="P90" s="579"/>
      <c r="Q90" s="579"/>
      <c r="R90" s="579"/>
      <c r="S90" s="579"/>
      <c r="T90" s="84"/>
      <c r="U90" s="259"/>
      <c r="V90" s="578"/>
      <c r="W90" s="579"/>
      <c r="X90" s="756"/>
      <c r="Y90" s="84"/>
      <c r="Z90" s="669">
        <v>4.7</v>
      </c>
      <c r="AA90" s="579">
        <v>0.4</v>
      </c>
      <c r="AB90" s="579">
        <v>4.2</v>
      </c>
      <c r="AC90" s="579">
        <v>0.6</v>
      </c>
      <c r="AD90" s="84">
        <v>0.8</v>
      </c>
      <c r="AE90" s="669">
        <v>310.24</v>
      </c>
      <c r="AF90" s="579">
        <v>308.76</v>
      </c>
      <c r="AG90" s="579">
        <v>308.58999999999997</v>
      </c>
      <c r="AH90" s="579">
        <v>308.58</v>
      </c>
      <c r="AI90" s="579">
        <v>310.45999999999998</v>
      </c>
      <c r="AJ90" s="579">
        <v>309.60000000000002</v>
      </c>
      <c r="AK90" s="579">
        <v>310.20999999999998</v>
      </c>
      <c r="AL90" s="579">
        <v>310.29000000000002</v>
      </c>
      <c r="AM90" s="579">
        <v>310.13</v>
      </c>
      <c r="AN90" s="579">
        <v>310.38</v>
      </c>
      <c r="AO90" s="579">
        <v>310.2</v>
      </c>
      <c r="AP90" s="579">
        <v>308.72000000000003</v>
      </c>
      <c r="AQ90" s="579">
        <v>19.16</v>
      </c>
      <c r="AR90" s="579">
        <v>306.8</v>
      </c>
      <c r="AS90" s="579">
        <v>308.69</v>
      </c>
      <c r="AT90" s="579">
        <v>285.47000000000003</v>
      </c>
      <c r="AU90" s="84">
        <v>308.08999999999997</v>
      </c>
    </row>
    <row r="91" spans="1:47" x14ac:dyDescent="0.25">
      <c r="A91" s="968"/>
      <c r="B91" s="683">
        <v>41030</v>
      </c>
      <c r="C91" s="575"/>
      <c r="D91" s="576"/>
      <c r="E91" s="576"/>
      <c r="F91" s="576"/>
      <c r="G91" s="576"/>
      <c r="H91" s="576"/>
      <c r="I91" s="576"/>
      <c r="J91" s="576"/>
      <c r="K91" s="576"/>
      <c r="L91" s="577"/>
      <c r="M91" s="259"/>
      <c r="N91" s="578">
        <v>308.33999999999997</v>
      </c>
      <c r="O91" s="579">
        <v>308.48</v>
      </c>
      <c r="P91" s="579">
        <v>309.73</v>
      </c>
      <c r="Q91" s="579"/>
      <c r="R91" s="579"/>
      <c r="S91" s="579">
        <v>309.64999999999998</v>
      </c>
      <c r="T91" s="84">
        <v>306.92</v>
      </c>
      <c r="U91" s="259"/>
      <c r="V91" s="578">
        <v>312.38</v>
      </c>
      <c r="W91" s="579">
        <v>313</v>
      </c>
      <c r="X91" s="756">
        <v>310.66000000000003</v>
      </c>
      <c r="Y91" s="84">
        <v>294.27999999999997</v>
      </c>
      <c r="Z91" s="669"/>
      <c r="AA91" s="579"/>
      <c r="AB91" s="579"/>
      <c r="AC91" s="579"/>
      <c r="AD91" s="84"/>
      <c r="AE91" s="669"/>
      <c r="AF91" s="579"/>
      <c r="AG91" s="579"/>
      <c r="AH91" s="579"/>
      <c r="AI91" s="579"/>
      <c r="AJ91" s="579"/>
      <c r="AK91" s="579"/>
      <c r="AL91" s="579"/>
      <c r="AM91" s="579"/>
      <c r="AN91" s="579"/>
      <c r="AO91" s="579"/>
      <c r="AP91" s="579"/>
      <c r="AQ91" s="579"/>
      <c r="AR91" s="579"/>
      <c r="AS91" s="579"/>
      <c r="AT91" s="579"/>
      <c r="AU91" s="84"/>
    </row>
    <row r="92" spans="1:47" x14ac:dyDescent="0.25">
      <c r="A92" s="968"/>
      <c r="B92" s="683">
        <v>41061</v>
      </c>
      <c r="C92" s="575">
        <v>3.5</v>
      </c>
      <c r="D92" s="576"/>
      <c r="E92" s="576">
        <v>4.5999999999999996</v>
      </c>
      <c r="F92" s="576">
        <v>4.9000000000000004</v>
      </c>
      <c r="G92" s="576">
        <v>1.9</v>
      </c>
      <c r="H92" s="576">
        <v>1.6</v>
      </c>
      <c r="I92" s="576">
        <v>3.3</v>
      </c>
      <c r="J92" s="576">
        <v>1.3</v>
      </c>
      <c r="K92" s="576">
        <v>2.9</v>
      </c>
      <c r="L92" s="577">
        <v>7.6</v>
      </c>
      <c r="M92" s="259"/>
      <c r="N92" s="578"/>
      <c r="O92" s="579"/>
      <c r="P92" s="579"/>
      <c r="Q92" s="579"/>
      <c r="R92" s="579"/>
      <c r="S92" s="579"/>
      <c r="T92" s="84"/>
      <c r="U92" s="259"/>
      <c r="V92" s="578"/>
      <c r="W92" s="579"/>
      <c r="X92" s="756"/>
      <c r="Y92" s="84"/>
      <c r="Z92" s="669"/>
      <c r="AA92" s="579"/>
      <c r="AB92" s="579"/>
      <c r="AC92" s="579"/>
      <c r="AD92" s="84"/>
      <c r="AE92" s="669"/>
      <c r="AF92" s="579"/>
      <c r="AG92" s="579"/>
      <c r="AH92" s="579"/>
      <c r="AI92" s="579"/>
      <c r="AJ92" s="579"/>
      <c r="AK92" s="579"/>
      <c r="AL92" s="579"/>
      <c r="AM92" s="579"/>
      <c r="AN92" s="579"/>
      <c r="AO92" s="579"/>
      <c r="AP92" s="579"/>
      <c r="AQ92" s="579"/>
      <c r="AR92" s="579"/>
      <c r="AS92" s="579"/>
      <c r="AT92" s="579"/>
      <c r="AU92" s="84"/>
    </row>
    <row r="93" spans="1:47" x14ac:dyDescent="0.25">
      <c r="A93" s="968"/>
      <c r="B93" s="683">
        <v>41091</v>
      </c>
      <c r="C93" s="575"/>
      <c r="D93" s="576"/>
      <c r="E93" s="576"/>
      <c r="F93" s="576"/>
      <c r="G93" s="576"/>
      <c r="H93" s="576"/>
      <c r="I93" s="576"/>
      <c r="J93" s="576"/>
      <c r="K93" s="576"/>
      <c r="L93" s="577"/>
      <c r="M93" s="259"/>
      <c r="N93" s="578">
        <v>307.86</v>
      </c>
      <c r="O93" s="579">
        <v>308.20999999999998</v>
      </c>
      <c r="P93" s="579">
        <v>309.41000000000003</v>
      </c>
      <c r="Q93" s="579"/>
      <c r="R93" s="579"/>
      <c r="S93" s="579">
        <v>309.37</v>
      </c>
      <c r="T93" s="84">
        <v>306.81</v>
      </c>
      <c r="U93" s="259"/>
      <c r="V93" s="578">
        <v>312.26</v>
      </c>
      <c r="W93" s="579">
        <v>312.83</v>
      </c>
      <c r="X93" s="756">
        <v>310.57</v>
      </c>
      <c r="Y93" s="84">
        <v>294.19</v>
      </c>
      <c r="Z93" s="669"/>
      <c r="AA93" s="579"/>
      <c r="AB93" s="579"/>
      <c r="AC93" s="579"/>
      <c r="AD93" s="84"/>
      <c r="AE93" s="669"/>
      <c r="AF93" s="579"/>
      <c r="AG93" s="579"/>
      <c r="AH93" s="579"/>
      <c r="AI93" s="579"/>
      <c r="AJ93" s="579"/>
      <c r="AK93" s="579"/>
      <c r="AL93" s="579"/>
      <c r="AM93" s="579"/>
      <c r="AN93" s="579"/>
      <c r="AO93" s="579"/>
      <c r="AP93" s="579"/>
      <c r="AQ93" s="579"/>
      <c r="AR93" s="579"/>
      <c r="AS93" s="579"/>
      <c r="AT93" s="579"/>
      <c r="AU93" s="84"/>
    </row>
    <row r="94" spans="1:47" x14ac:dyDescent="0.25">
      <c r="A94" s="968"/>
      <c r="B94" s="683">
        <v>41122</v>
      </c>
      <c r="C94" s="575"/>
      <c r="D94" s="576"/>
      <c r="E94" s="576"/>
      <c r="F94" s="576"/>
      <c r="G94" s="576"/>
      <c r="H94" s="576"/>
      <c r="I94" s="576"/>
      <c r="J94" s="576"/>
      <c r="K94" s="576"/>
      <c r="L94" s="577"/>
      <c r="M94" s="259"/>
      <c r="N94" s="578"/>
      <c r="O94" s="579"/>
      <c r="P94" s="579"/>
      <c r="Q94" s="579"/>
      <c r="R94" s="579"/>
      <c r="S94" s="579"/>
      <c r="T94" s="84"/>
      <c r="U94" s="259"/>
      <c r="V94" s="578"/>
      <c r="W94" s="579"/>
      <c r="X94" s="756"/>
      <c r="Y94" s="84"/>
      <c r="Z94" s="669">
        <v>3.8</v>
      </c>
      <c r="AA94" s="579">
        <v>0</v>
      </c>
      <c r="AB94" s="579">
        <v>3.2</v>
      </c>
      <c r="AC94" s="579">
        <v>0.1</v>
      </c>
      <c r="AD94" s="84">
        <v>0.7</v>
      </c>
      <c r="AE94" s="669">
        <v>310.2</v>
      </c>
      <c r="AF94" s="579">
        <v>308.70999999999998</v>
      </c>
      <c r="AG94" s="579">
        <v>308.55</v>
      </c>
      <c r="AH94" s="579">
        <v>308.51</v>
      </c>
      <c r="AI94" s="579">
        <v>310.33999999999997</v>
      </c>
      <c r="AJ94" s="579">
        <v>309.48</v>
      </c>
      <c r="AK94" s="579">
        <v>310.08999999999997</v>
      </c>
      <c r="AL94" s="579">
        <v>310.26</v>
      </c>
      <c r="AM94" s="579">
        <v>310.05</v>
      </c>
      <c r="AN94" s="579">
        <v>310.31</v>
      </c>
      <c r="AO94" s="579">
        <v>310.11</v>
      </c>
      <c r="AP94" s="579">
        <v>308.66000000000003</v>
      </c>
      <c r="AQ94" s="579">
        <v>18.34</v>
      </c>
      <c r="AR94" s="579">
        <v>306.77</v>
      </c>
      <c r="AS94" s="579">
        <v>308.61</v>
      </c>
      <c r="AT94" s="579">
        <v>285.41000000000003</v>
      </c>
      <c r="AU94" s="84">
        <v>308.02999999999997</v>
      </c>
    </row>
    <row r="95" spans="1:47" x14ac:dyDescent="0.25">
      <c r="A95" s="968"/>
      <c r="B95" s="683">
        <v>41153</v>
      </c>
      <c r="C95" s="575">
        <v>1.7</v>
      </c>
      <c r="D95" s="576"/>
      <c r="E95" s="576">
        <v>3.9</v>
      </c>
      <c r="F95" s="576">
        <v>4.0999999999999996</v>
      </c>
      <c r="G95" s="576">
        <v>1.4</v>
      </c>
      <c r="H95" s="576">
        <v>1.3</v>
      </c>
      <c r="I95" s="576">
        <v>3.1</v>
      </c>
      <c r="J95" s="576">
        <v>1.7</v>
      </c>
      <c r="K95" s="576">
        <v>3.5</v>
      </c>
      <c r="L95" s="577">
        <v>4.8</v>
      </c>
      <c r="M95" s="259"/>
      <c r="N95" s="578">
        <v>307.72000000000003</v>
      </c>
      <c r="O95" s="579">
        <v>307.97000000000003</v>
      </c>
      <c r="P95" s="579">
        <v>309.08999999999997</v>
      </c>
      <c r="Q95" s="579"/>
      <c r="R95" s="579"/>
      <c r="S95" s="579">
        <v>309.06</v>
      </c>
      <c r="T95" s="84">
        <v>306.74</v>
      </c>
      <c r="U95" s="259"/>
      <c r="V95" s="578">
        <v>312</v>
      </c>
      <c r="W95" s="579">
        <v>312.57</v>
      </c>
      <c r="X95" s="756">
        <v>310.5</v>
      </c>
      <c r="Y95" s="84">
        <v>294.18</v>
      </c>
      <c r="Z95" s="669"/>
      <c r="AA95" s="579"/>
      <c r="AB95" s="579"/>
      <c r="AC95" s="579"/>
      <c r="AD95" s="84"/>
      <c r="AE95" s="669"/>
      <c r="AF95" s="579"/>
      <c r="AG95" s="579"/>
      <c r="AH95" s="579"/>
      <c r="AI95" s="579"/>
      <c r="AJ95" s="579"/>
      <c r="AK95" s="579"/>
      <c r="AL95" s="579"/>
      <c r="AM95" s="579"/>
      <c r="AN95" s="579"/>
      <c r="AO95" s="579"/>
      <c r="AP95" s="579"/>
      <c r="AQ95" s="579"/>
      <c r="AR95" s="579"/>
      <c r="AS95" s="579"/>
      <c r="AT95" s="579"/>
      <c r="AU95" s="84"/>
    </row>
    <row r="96" spans="1:47" x14ac:dyDescent="0.25">
      <c r="A96" s="968"/>
      <c r="B96" s="683">
        <v>41183</v>
      </c>
      <c r="C96" s="575"/>
      <c r="D96" s="576"/>
      <c r="E96" s="576"/>
      <c r="F96" s="576"/>
      <c r="G96" s="576"/>
      <c r="H96" s="576"/>
      <c r="I96" s="576"/>
      <c r="J96" s="576"/>
      <c r="K96" s="576"/>
      <c r="L96" s="577"/>
      <c r="M96" s="259"/>
      <c r="N96" s="578"/>
      <c r="O96" s="579"/>
      <c r="P96" s="579"/>
      <c r="Q96" s="579"/>
      <c r="R96" s="579"/>
      <c r="S96" s="579"/>
      <c r="T96" s="84"/>
      <c r="U96" s="259"/>
      <c r="V96" s="578"/>
      <c r="W96" s="579"/>
      <c r="X96" s="756"/>
      <c r="Y96" s="84"/>
      <c r="Z96" s="669"/>
      <c r="AA96" s="579"/>
      <c r="AB96" s="579"/>
      <c r="AC96" s="579"/>
      <c r="AD96" s="84"/>
      <c r="AE96" s="669"/>
      <c r="AF96" s="579"/>
      <c r="AG96" s="579"/>
      <c r="AH96" s="579"/>
      <c r="AI96" s="579"/>
      <c r="AJ96" s="579"/>
      <c r="AK96" s="579"/>
      <c r="AL96" s="579"/>
      <c r="AM96" s="579"/>
      <c r="AN96" s="579"/>
      <c r="AO96" s="579"/>
      <c r="AP96" s="579"/>
      <c r="AQ96" s="579"/>
      <c r="AR96" s="579"/>
      <c r="AS96" s="579"/>
      <c r="AT96" s="579"/>
      <c r="AU96" s="84"/>
    </row>
    <row r="97" spans="1:47" x14ac:dyDescent="0.25">
      <c r="A97" s="968"/>
      <c r="B97" s="683">
        <v>41214</v>
      </c>
      <c r="C97" s="575"/>
      <c r="D97" s="576"/>
      <c r="E97" s="576"/>
      <c r="F97" s="576"/>
      <c r="G97" s="576"/>
      <c r="H97" s="576"/>
      <c r="I97" s="576"/>
      <c r="J97" s="576"/>
      <c r="K97" s="576"/>
      <c r="L97" s="577"/>
      <c r="M97" s="259"/>
      <c r="N97" s="797">
        <v>307.7</v>
      </c>
      <c r="O97" s="798">
        <v>307.87</v>
      </c>
      <c r="P97" s="798">
        <v>308.77</v>
      </c>
      <c r="Q97" s="798"/>
      <c r="R97" s="798"/>
      <c r="S97" s="798">
        <v>308.97000000000003</v>
      </c>
      <c r="T97" s="799">
        <v>306.57</v>
      </c>
      <c r="U97" s="259"/>
      <c r="V97" s="797">
        <v>311.87</v>
      </c>
      <c r="W97" s="798">
        <v>312.25</v>
      </c>
      <c r="X97" s="800">
        <v>310.22000000000003</v>
      </c>
      <c r="Y97" s="799">
        <v>294.26</v>
      </c>
      <c r="Z97" s="801"/>
      <c r="AA97" s="798"/>
      <c r="AB97" s="798"/>
      <c r="AC97" s="798"/>
      <c r="AD97" s="799"/>
      <c r="AE97" s="801"/>
      <c r="AF97" s="798"/>
      <c r="AG97" s="798"/>
      <c r="AH97" s="798"/>
      <c r="AI97" s="798"/>
      <c r="AJ97" s="798"/>
      <c r="AK97" s="798"/>
      <c r="AL97" s="798"/>
      <c r="AM97" s="798"/>
      <c r="AN97" s="798"/>
      <c r="AO97" s="798"/>
      <c r="AP97" s="798"/>
      <c r="AQ97" s="798"/>
      <c r="AR97" s="798"/>
      <c r="AS97" s="798"/>
      <c r="AT97" s="798"/>
      <c r="AU97" s="799"/>
    </row>
    <row r="98" spans="1:47" ht="13.8" thickBot="1" x14ac:dyDescent="0.3">
      <c r="A98" s="969"/>
      <c r="B98" s="684">
        <v>41244</v>
      </c>
      <c r="C98" s="414">
        <v>2</v>
      </c>
      <c r="D98" s="679"/>
      <c r="E98" s="679">
        <v>5</v>
      </c>
      <c r="F98" s="679">
        <v>6</v>
      </c>
      <c r="G98" s="679">
        <v>2</v>
      </c>
      <c r="H98" s="679">
        <v>2</v>
      </c>
      <c r="I98" s="679">
        <v>6</v>
      </c>
      <c r="J98" s="679">
        <v>2</v>
      </c>
      <c r="K98" s="679">
        <v>4</v>
      </c>
      <c r="L98" s="680">
        <v>8</v>
      </c>
      <c r="M98" s="102"/>
      <c r="N98" s="603"/>
      <c r="O98" s="43"/>
      <c r="P98" s="43"/>
      <c r="Q98" s="43"/>
      <c r="R98" s="43"/>
      <c r="S98" s="43"/>
      <c r="T98" s="594"/>
      <c r="U98" s="102"/>
      <c r="V98" s="603"/>
      <c r="W98" s="43"/>
      <c r="X98" s="593"/>
      <c r="Y98" s="594"/>
      <c r="Z98" s="592"/>
      <c r="AA98" s="43"/>
      <c r="AB98" s="43"/>
      <c r="AC98" s="43"/>
      <c r="AD98" s="594"/>
      <c r="AE98" s="592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594"/>
    </row>
    <row r="99" spans="1:47" x14ac:dyDescent="0.25">
      <c r="A99" s="967">
        <v>2013</v>
      </c>
      <c r="B99" s="682">
        <v>41275</v>
      </c>
      <c r="C99" s="754">
        <v>2.2999999999999998</v>
      </c>
      <c r="D99" s="675"/>
      <c r="E99" s="675"/>
      <c r="F99" s="675"/>
      <c r="G99" s="675">
        <v>2.1</v>
      </c>
      <c r="H99" s="675">
        <v>2.5</v>
      </c>
      <c r="I99" s="675"/>
      <c r="J99" s="675">
        <v>2.2000000000000002</v>
      </c>
      <c r="K99" s="675"/>
      <c r="L99" s="676"/>
      <c r="M99" s="581"/>
      <c r="N99" s="803">
        <v>308.17</v>
      </c>
      <c r="O99" s="804">
        <v>308.3</v>
      </c>
      <c r="P99" s="804">
        <v>309.35000000000002</v>
      </c>
      <c r="Q99" s="804"/>
      <c r="R99" s="804">
        <v>308.38</v>
      </c>
      <c r="S99" s="804">
        <v>309.26</v>
      </c>
      <c r="T99" s="805">
        <v>306.61</v>
      </c>
      <c r="U99" s="259"/>
      <c r="V99" s="797">
        <v>312.04000000000002</v>
      </c>
      <c r="W99" s="798">
        <v>312.93</v>
      </c>
      <c r="X99" s="800">
        <v>310</v>
      </c>
      <c r="Y99" s="802">
        <v>294.22000000000003</v>
      </c>
      <c r="Z99" s="801"/>
      <c r="AA99" s="798"/>
      <c r="AB99" s="798"/>
      <c r="AC99" s="798"/>
      <c r="AD99" s="799"/>
      <c r="AE99" s="803"/>
      <c r="AF99" s="804"/>
      <c r="AG99" s="804"/>
      <c r="AH99" s="804"/>
      <c r="AI99" s="804"/>
      <c r="AJ99" s="804"/>
      <c r="AK99" s="804"/>
      <c r="AL99" s="804"/>
      <c r="AM99" s="804"/>
      <c r="AN99" s="804"/>
      <c r="AO99" s="804"/>
      <c r="AP99" s="804"/>
      <c r="AQ99" s="804"/>
      <c r="AR99" s="804"/>
      <c r="AS99" s="804"/>
      <c r="AT99" s="804"/>
      <c r="AU99" s="805"/>
    </row>
    <row r="100" spans="1:47" x14ac:dyDescent="0.25">
      <c r="A100" s="968"/>
      <c r="B100" s="683">
        <v>41306</v>
      </c>
      <c r="C100" s="685"/>
      <c r="D100" s="576"/>
      <c r="E100" s="576"/>
      <c r="F100" s="576"/>
      <c r="G100" s="576"/>
      <c r="H100" s="576"/>
      <c r="I100" s="576"/>
      <c r="J100" s="576"/>
      <c r="K100" s="576"/>
      <c r="L100" s="577"/>
      <c r="M100" s="582"/>
      <c r="N100" s="797"/>
      <c r="O100" s="798"/>
      <c r="P100" s="798"/>
      <c r="Q100" s="798"/>
      <c r="R100" s="798"/>
      <c r="S100" s="798"/>
      <c r="T100" s="799"/>
      <c r="U100" s="259"/>
      <c r="V100" s="797"/>
      <c r="W100" s="798"/>
      <c r="X100" s="800"/>
      <c r="Y100" s="802"/>
      <c r="Z100" s="801"/>
      <c r="AA100" s="798"/>
      <c r="AB100" s="798"/>
      <c r="AC100" s="798"/>
      <c r="AD100" s="799"/>
      <c r="AE100" s="797"/>
      <c r="AF100" s="798"/>
      <c r="AG100" s="798"/>
      <c r="AH100" s="798"/>
      <c r="AI100" s="798"/>
      <c r="AJ100" s="798"/>
      <c r="AK100" s="798"/>
      <c r="AL100" s="798"/>
      <c r="AM100" s="798"/>
      <c r="AN100" s="798"/>
      <c r="AO100" s="798"/>
      <c r="AP100" s="798"/>
      <c r="AQ100" s="798"/>
      <c r="AR100" s="798"/>
      <c r="AS100" s="798"/>
      <c r="AT100" s="798"/>
      <c r="AU100" s="799"/>
    </row>
    <row r="101" spans="1:47" x14ac:dyDescent="0.25">
      <c r="A101" s="968"/>
      <c r="B101" s="683">
        <v>41334</v>
      </c>
      <c r="C101" s="685">
        <v>3.1</v>
      </c>
      <c r="D101" s="576"/>
      <c r="E101" s="576">
        <v>5.8</v>
      </c>
      <c r="F101" s="576">
        <v>5.6</v>
      </c>
      <c r="G101" s="576">
        <v>2.2999999999999998</v>
      </c>
      <c r="H101" s="576">
        <v>3.8</v>
      </c>
      <c r="I101" s="576">
        <v>12.3</v>
      </c>
      <c r="J101" s="576">
        <v>2.4</v>
      </c>
      <c r="K101" s="576">
        <v>4.2</v>
      </c>
      <c r="L101" s="577">
        <v>14.5</v>
      </c>
      <c r="M101" s="582"/>
      <c r="N101" s="797">
        <v>308.22000000000003</v>
      </c>
      <c r="O101" s="798">
        <v>308.25</v>
      </c>
      <c r="P101" s="798">
        <v>309.18</v>
      </c>
      <c r="Q101" s="798"/>
      <c r="R101" s="798">
        <v>308.12</v>
      </c>
      <c r="S101" s="798">
        <v>309.52</v>
      </c>
      <c r="T101" s="799">
        <v>306.74</v>
      </c>
      <c r="U101" s="259"/>
      <c r="V101" s="797">
        <v>312.35000000000002</v>
      </c>
      <c r="W101" s="798">
        <v>312.95999999999998</v>
      </c>
      <c r="X101" s="800">
        <v>309.94</v>
      </c>
      <c r="Y101" s="802">
        <v>294.27</v>
      </c>
      <c r="Z101" s="801"/>
      <c r="AA101" s="798"/>
      <c r="AB101" s="798"/>
      <c r="AC101" s="798"/>
      <c r="AD101" s="799"/>
      <c r="AE101" s="797"/>
      <c r="AF101" s="798"/>
      <c r="AG101" s="798"/>
      <c r="AH101" s="798"/>
      <c r="AI101" s="798"/>
      <c r="AJ101" s="798"/>
      <c r="AK101" s="798"/>
      <c r="AL101" s="798"/>
      <c r="AM101" s="798"/>
      <c r="AN101" s="798"/>
      <c r="AO101" s="798"/>
      <c r="AP101" s="798"/>
      <c r="AQ101" s="798"/>
      <c r="AR101" s="798"/>
      <c r="AS101" s="798"/>
      <c r="AT101" s="798"/>
      <c r="AU101" s="799"/>
    </row>
    <row r="102" spans="1:47" x14ac:dyDescent="0.25">
      <c r="A102" s="968"/>
      <c r="B102" s="683">
        <v>41365</v>
      </c>
      <c r="C102" s="685"/>
      <c r="D102" s="576"/>
      <c r="E102" s="576"/>
      <c r="F102" s="576"/>
      <c r="G102" s="576"/>
      <c r="H102" s="576"/>
      <c r="I102" s="576"/>
      <c r="J102" s="576"/>
      <c r="K102" s="576"/>
      <c r="L102" s="577"/>
      <c r="M102" s="582"/>
      <c r="N102" s="797"/>
      <c r="O102" s="798"/>
      <c r="P102" s="798"/>
      <c r="Q102" s="798"/>
      <c r="R102" s="798"/>
      <c r="S102" s="798"/>
      <c r="T102" s="799"/>
      <c r="U102" s="259"/>
      <c r="V102" s="797"/>
      <c r="W102" s="798"/>
      <c r="X102" s="800"/>
      <c r="Y102" s="802"/>
      <c r="Z102" s="801">
        <v>2.1</v>
      </c>
      <c r="AA102" s="798">
        <v>0.2</v>
      </c>
      <c r="AB102" s="798">
        <v>1.9</v>
      </c>
      <c r="AC102" s="798"/>
      <c r="AD102" s="799">
        <v>0.21</v>
      </c>
      <c r="AE102" s="797"/>
      <c r="AF102" s="798"/>
      <c r="AG102" s="798"/>
      <c r="AH102" s="798"/>
      <c r="AI102" s="798"/>
      <c r="AJ102" s="798"/>
      <c r="AK102" s="798"/>
      <c r="AL102" s="798"/>
      <c r="AM102" s="798"/>
      <c r="AN102" s="798"/>
      <c r="AO102" s="798"/>
      <c r="AP102" s="798"/>
      <c r="AQ102" s="798"/>
      <c r="AR102" s="798"/>
      <c r="AS102" s="798"/>
      <c r="AT102" s="798"/>
      <c r="AU102" s="799"/>
    </row>
    <row r="103" spans="1:47" x14ac:dyDescent="0.25">
      <c r="A103" s="968"/>
      <c r="B103" s="683">
        <v>41395</v>
      </c>
      <c r="C103" s="685"/>
      <c r="D103" s="576"/>
      <c r="E103" s="576"/>
      <c r="F103" s="576"/>
      <c r="G103" s="576"/>
      <c r="H103" s="576"/>
      <c r="I103" s="576"/>
      <c r="J103" s="576"/>
      <c r="K103" s="576"/>
      <c r="L103" s="577"/>
      <c r="M103" s="582"/>
      <c r="N103" s="797">
        <v>308.18</v>
      </c>
      <c r="O103" s="798">
        <v>308.14</v>
      </c>
      <c r="P103" s="798">
        <v>309.10000000000002</v>
      </c>
      <c r="Q103" s="798"/>
      <c r="R103" s="798">
        <v>307.7</v>
      </c>
      <c r="S103" s="798">
        <v>309.33</v>
      </c>
      <c r="T103" s="799">
        <v>306.87</v>
      </c>
      <c r="U103" s="259"/>
      <c r="V103" s="797">
        <v>312.29000000000002</v>
      </c>
      <c r="W103" s="798">
        <v>312.89999999999998</v>
      </c>
      <c r="X103" s="800">
        <v>309.7</v>
      </c>
      <c r="Y103" s="802">
        <v>294.25</v>
      </c>
      <c r="Z103" s="801"/>
      <c r="AA103" s="798"/>
      <c r="AB103" s="798"/>
      <c r="AC103" s="798"/>
      <c r="AD103" s="799"/>
      <c r="AE103" s="797">
        <v>309.87</v>
      </c>
      <c r="AF103" s="798">
        <v>308.63</v>
      </c>
      <c r="AG103" s="798">
        <v>308.26</v>
      </c>
      <c r="AH103" s="798">
        <v>308.25</v>
      </c>
      <c r="AI103" s="798">
        <v>309.51</v>
      </c>
      <c r="AJ103" s="798">
        <v>308.88</v>
      </c>
      <c r="AK103" s="798">
        <v>309.44</v>
      </c>
      <c r="AL103" s="798">
        <v>309.51</v>
      </c>
      <c r="AM103" s="798">
        <v>309.66000000000003</v>
      </c>
      <c r="AN103" s="798">
        <v>309.52</v>
      </c>
      <c r="AO103" s="798">
        <v>309.35000000000002</v>
      </c>
      <c r="AP103" s="798">
        <v>308.36</v>
      </c>
      <c r="AQ103" s="798"/>
      <c r="AR103" s="798">
        <v>306.64</v>
      </c>
      <c r="AS103" s="798">
        <v>308.33999999999997</v>
      </c>
      <c r="AT103" s="798"/>
      <c r="AU103" s="799">
        <v>307.77</v>
      </c>
    </row>
    <row r="104" spans="1:47" x14ac:dyDescent="0.25">
      <c r="A104" s="968"/>
      <c r="B104" s="683">
        <v>41426</v>
      </c>
      <c r="C104" s="685">
        <v>2</v>
      </c>
      <c r="D104" s="576"/>
      <c r="E104" s="576">
        <v>4</v>
      </c>
      <c r="F104" s="576">
        <v>4</v>
      </c>
      <c r="G104" s="576">
        <v>1.9</v>
      </c>
      <c r="H104" s="576">
        <v>1.3</v>
      </c>
      <c r="I104" s="576">
        <v>8</v>
      </c>
      <c r="J104" s="576">
        <v>1.5</v>
      </c>
      <c r="K104" s="576">
        <v>3.6</v>
      </c>
      <c r="L104" s="577">
        <v>17</v>
      </c>
      <c r="M104" s="582"/>
      <c r="N104" s="797"/>
      <c r="O104" s="798"/>
      <c r="P104" s="798"/>
      <c r="Q104" s="798"/>
      <c r="R104" s="798"/>
      <c r="S104" s="798"/>
      <c r="T104" s="799"/>
      <c r="U104" s="259"/>
      <c r="V104" s="797"/>
      <c r="W104" s="798"/>
      <c r="X104" s="800"/>
      <c r="Y104" s="802"/>
      <c r="Z104" s="801"/>
      <c r="AA104" s="798"/>
      <c r="AB104" s="798"/>
      <c r="AC104" s="798"/>
      <c r="AD104" s="799"/>
      <c r="AE104" s="797"/>
      <c r="AF104" s="798"/>
      <c r="AG104" s="798"/>
      <c r="AH104" s="798"/>
      <c r="AI104" s="798"/>
      <c r="AJ104" s="798"/>
      <c r="AK104" s="798"/>
      <c r="AL104" s="798"/>
      <c r="AM104" s="798"/>
      <c r="AN104" s="798"/>
      <c r="AO104" s="798"/>
      <c r="AP104" s="798"/>
      <c r="AQ104" s="798"/>
      <c r="AR104" s="798"/>
      <c r="AS104" s="798"/>
      <c r="AT104" s="798"/>
      <c r="AU104" s="799"/>
    </row>
    <row r="105" spans="1:47" x14ac:dyDescent="0.25">
      <c r="A105" s="968"/>
      <c r="B105" s="683">
        <v>41456</v>
      </c>
      <c r="C105" s="685"/>
      <c r="D105" s="576"/>
      <c r="E105" s="576"/>
      <c r="F105" s="576"/>
      <c r="G105" s="576"/>
      <c r="H105" s="576"/>
      <c r="I105" s="576"/>
      <c r="J105" s="576"/>
      <c r="K105" s="576"/>
      <c r="L105" s="577"/>
      <c r="M105" s="582"/>
      <c r="N105" s="797">
        <v>308.10000000000002</v>
      </c>
      <c r="O105" s="798">
        <v>307.89</v>
      </c>
      <c r="P105" s="798">
        <v>308.7</v>
      </c>
      <c r="Q105" s="798"/>
      <c r="R105" s="798">
        <v>307.54000000000002</v>
      </c>
      <c r="S105" s="798">
        <v>309.19</v>
      </c>
      <c r="T105" s="799">
        <v>306.73</v>
      </c>
      <c r="U105" s="259"/>
      <c r="V105" s="797">
        <v>312.20999999999998</v>
      </c>
      <c r="W105" s="798">
        <v>312.72000000000003</v>
      </c>
      <c r="X105" s="800">
        <v>309.69</v>
      </c>
      <c r="Y105" s="802">
        <v>294.19</v>
      </c>
      <c r="Z105" s="801"/>
      <c r="AA105" s="798"/>
      <c r="AB105" s="798"/>
      <c r="AC105" s="798"/>
      <c r="AD105" s="799"/>
      <c r="AE105" s="797"/>
      <c r="AF105" s="798"/>
      <c r="AG105" s="798"/>
      <c r="AH105" s="798"/>
      <c r="AI105" s="798"/>
      <c r="AJ105" s="798"/>
      <c r="AK105" s="798"/>
      <c r="AL105" s="798"/>
      <c r="AM105" s="798"/>
      <c r="AN105" s="798"/>
      <c r="AO105" s="798"/>
      <c r="AP105" s="798"/>
      <c r="AQ105" s="798"/>
      <c r="AR105" s="798"/>
      <c r="AS105" s="798"/>
      <c r="AT105" s="798"/>
      <c r="AU105" s="799"/>
    </row>
    <row r="106" spans="1:47" x14ac:dyDescent="0.25">
      <c r="A106" s="968"/>
      <c r="B106" s="683">
        <v>41487</v>
      </c>
      <c r="C106" s="685"/>
      <c r="D106" s="576"/>
      <c r="E106" s="576"/>
      <c r="F106" s="576"/>
      <c r="G106" s="576"/>
      <c r="H106" s="576"/>
      <c r="I106" s="576"/>
      <c r="J106" s="576"/>
      <c r="K106" s="576"/>
      <c r="L106" s="577"/>
      <c r="M106" s="582"/>
      <c r="N106" s="797"/>
      <c r="O106" s="798"/>
      <c r="P106" s="798"/>
      <c r="Q106" s="798"/>
      <c r="R106" s="798"/>
      <c r="S106" s="798"/>
      <c r="T106" s="799"/>
      <c r="U106" s="259"/>
      <c r="V106" s="797"/>
      <c r="W106" s="798"/>
      <c r="X106" s="800"/>
      <c r="Y106" s="802"/>
      <c r="Z106" s="801"/>
      <c r="AA106" s="798"/>
      <c r="AB106" s="798"/>
      <c r="AC106" s="798"/>
      <c r="AD106" s="799"/>
      <c r="AE106" s="797"/>
      <c r="AF106" s="798"/>
      <c r="AG106" s="798"/>
      <c r="AH106" s="798"/>
      <c r="AI106" s="798"/>
      <c r="AJ106" s="798"/>
      <c r="AK106" s="798"/>
      <c r="AL106" s="798"/>
      <c r="AM106" s="798"/>
      <c r="AN106" s="798"/>
      <c r="AO106" s="798"/>
      <c r="AP106" s="798"/>
      <c r="AQ106" s="798"/>
      <c r="AR106" s="798"/>
      <c r="AS106" s="798"/>
      <c r="AT106" s="798"/>
      <c r="AU106" s="799"/>
    </row>
    <row r="107" spans="1:47" x14ac:dyDescent="0.25">
      <c r="A107" s="968"/>
      <c r="B107" s="683">
        <v>41518</v>
      </c>
      <c r="C107" s="685">
        <v>1.1000000000000001</v>
      </c>
      <c r="D107" s="576"/>
      <c r="E107" s="576">
        <v>2.2999999999999998</v>
      </c>
      <c r="F107" s="576">
        <v>3.7</v>
      </c>
      <c r="G107" s="576">
        <v>2.5</v>
      </c>
      <c r="H107" s="576">
        <v>4.5</v>
      </c>
      <c r="I107" s="576">
        <v>11</v>
      </c>
      <c r="J107" s="576">
        <v>1.2</v>
      </c>
      <c r="K107" s="576">
        <v>3.1</v>
      </c>
      <c r="L107" s="577">
        <v>12</v>
      </c>
      <c r="M107" s="582"/>
      <c r="N107" s="797">
        <v>307.94</v>
      </c>
      <c r="O107" s="798">
        <v>307.39</v>
      </c>
      <c r="P107" s="798">
        <v>308.33999999999997</v>
      </c>
      <c r="Q107" s="798"/>
      <c r="R107" s="798">
        <v>307.42</v>
      </c>
      <c r="S107" s="798">
        <v>308.76</v>
      </c>
      <c r="T107" s="799">
        <v>306.64</v>
      </c>
      <c r="U107" s="259"/>
      <c r="V107" s="797">
        <v>311.64999999999998</v>
      </c>
      <c r="W107" s="798">
        <v>312.14999999999998</v>
      </c>
      <c r="X107" s="800">
        <v>309.19</v>
      </c>
      <c r="Y107" s="802">
        <v>294.13</v>
      </c>
      <c r="Z107" s="801">
        <v>1.2</v>
      </c>
      <c r="AA107" s="798">
        <v>0.1</v>
      </c>
      <c r="AB107" s="798">
        <v>1</v>
      </c>
      <c r="AC107" s="798"/>
      <c r="AD107" s="799">
        <v>0.62</v>
      </c>
      <c r="AE107" s="801">
        <v>309.92</v>
      </c>
      <c r="AF107" s="798">
        <v>308.02999999999997</v>
      </c>
      <c r="AG107" s="798">
        <v>307.77999999999997</v>
      </c>
      <c r="AH107" s="798">
        <v>307.64999999999998</v>
      </c>
      <c r="AI107" s="798"/>
      <c r="AJ107" s="798">
        <v>308.42</v>
      </c>
      <c r="AK107" s="798">
        <v>308.94</v>
      </c>
      <c r="AL107" s="798">
        <v>309.08999999999997</v>
      </c>
      <c r="AM107" s="798">
        <v>308.85000000000002</v>
      </c>
      <c r="AN107" s="798">
        <v>309.05</v>
      </c>
      <c r="AO107" s="798">
        <v>308.87</v>
      </c>
      <c r="AP107" s="798">
        <v>307.86</v>
      </c>
      <c r="AQ107" s="798"/>
      <c r="AR107" s="798">
        <v>306.02999999999997</v>
      </c>
      <c r="AS107" s="798">
        <v>307.98</v>
      </c>
      <c r="AT107" s="798">
        <v>284.82</v>
      </c>
      <c r="AU107" s="799"/>
    </row>
    <row r="108" spans="1:47" ht="13.8" thickBot="1" x14ac:dyDescent="0.3">
      <c r="A108" s="968"/>
      <c r="B108" s="683">
        <v>41548</v>
      </c>
      <c r="C108" s="685"/>
      <c r="D108" s="576"/>
      <c r="E108" s="576"/>
      <c r="F108" s="576"/>
      <c r="G108" s="576"/>
      <c r="H108" s="576"/>
      <c r="I108" s="576"/>
      <c r="J108" s="576"/>
      <c r="K108" s="576"/>
      <c r="L108" s="577"/>
      <c r="M108" s="582"/>
      <c r="N108" s="797"/>
      <c r="O108" s="798"/>
      <c r="P108" s="798"/>
      <c r="Q108" s="798"/>
      <c r="R108" s="798"/>
      <c r="S108" s="798"/>
      <c r="T108" s="799"/>
      <c r="U108" s="259"/>
      <c r="V108" s="797"/>
      <c r="W108" s="798"/>
      <c r="X108" s="800"/>
      <c r="Y108" s="802"/>
      <c r="Z108" s="801"/>
      <c r="AA108" s="798"/>
      <c r="AB108" s="798"/>
      <c r="AC108" s="798"/>
      <c r="AD108" s="799"/>
      <c r="AE108" s="797"/>
      <c r="AF108" s="798"/>
      <c r="AG108" s="798"/>
      <c r="AH108" s="798"/>
      <c r="AI108" s="798"/>
      <c r="AJ108" s="798"/>
      <c r="AK108" s="798"/>
      <c r="AL108" s="798"/>
      <c r="AM108" s="798"/>
      <c r="AN108" s="798"/>
      <c r="AO108" s="798"/>
      <c r="AP108" s="798"/>
      <c r="AQ108" s="798"/>
      <c r="AR108" s="798"/>
      <c r="AS108" s="798"/>
      <c r="AT108" s="798"/>
      <c r="AU108" s="799"/>
    </row>
    <row r="109" spans="1:47" x14ac:dyDescent="0.25">
      <c r="A109" s="968"/>
      <c r="B109" s="683">
        <v>41579</v>
      </c>
      <c r="C109" s="685"/>
      <c r="D109" s="576"/>
      <c r="E109" s="576"/>
      <c r="F109" s="576"/>
      <c r="G109" s="576"/>
      <c r="H109" s="576"/>
      <c r="I109" s="576"/>
      <c r="J109" s="576"/>
      <c r="K109" s="576"/>
      <c r="L109" s="577"/>
      <c r="M109" s="582"/>
      <c r="N109" s="797">
        <v>307.88</v>
      </c>
      <c r="O109" s="798">
        <v>307.41000000000003</v>
      </c>
      <c r="P109" s="798">
        <v>308.32</v>
      </c>
      <c r="Q109" s="798">
        <v>309.27999999999997</v>
      </c>
      <c r="R109" s="798">
        <v>307.58</v>
      </c>
      <c r="S109" s="798">
        <v>308.66000000000003</v>
      </c>
      <c r="T109" s="799">
        <v>306.45</v>
      </c>
      <c r="U109" s="259"/>
      <c r="V109" s="803">
        <v>311.58</v>
      </c>
      <c r="W109" s="804">
        <v>311.99</v>
      </c>
      <c r="X109" s="829">
        <v>309.13</v>
      </c>
      <c r="Y109" s="805">
        <v>293.95999999999998</v>
      </c>
      <c r="Z109" s="801"/>
      <c r="AA109" s="798"/>
      <c r="AB109" s="798"/>
      <c r="AC109" s="798"/>
      <c r="AD109" s="799"/>
      <c r="AE109" s="797"/>
      <c r="AF109" s="798">
        <v>307.93</v>
      </c>
      <c r="AG109" s="798">
        <v>307.7</v>
      </c>
      <c r="AH109" s="798">
        <v>307.64999999999998</v>
      </c>
      <c r="AI109" s="798"/>
      <c r="AJ109" s="798">
        <v>308.33999999999997</v>
      </c>
      <c r="AK109" s="798">
        <v>308.89</v>
      </c>
      <c r="AL109" s="798">
        <v>309.08999999999997</v>
      </c>
      <c r="AM109" s="798">
        <v>308.89999999999998</v>
      </c>
      <c r="AN109" s="798">
        <v>309.14</v>
      </c>
      <c r="AO109" s="798">
        <v>308.83</v>
      </c>
      <c r="AP109" s="798">
        <v>307.77999999999997</v>
      </c>
      <c r="AQ109" s="798"/>
      <c r="AR109" s="798">
        <v>306.02</v>
      </c>
      <c r="AS109" s="798">
        <v>307.7</v>
      </c>
      <c r="AT109" s="798">
        <v>284.18</v>
      </c>
      <c r="AU109" s="799">
        <v>307.2</v>
      </c>
    </row>
    <row r="110" spans="1:47" ht="13.8" thickBot="1" x14ac:dyDescent="0.3">
      <c r="A110" s="969"/>
      <c r="B110" s="684">
        <v>41609</v>
      </c>
      <c r="C110" s="755">
        <v>1.9</v>
      </c>
      <c r="D110" s="679"/>
      <c r="E110" s="679">
        <v>3.8</v>
      </c>
      <c r="F110" s="679">
        <v>4.0999999999999996</v>
      </c>
      <c r="G110" s="679">
        <v>2.7</v>
      </c>
      <c r="H110" s="679">
        <v>4.8</v>
      </c>
      <c r="I110" s="679">
        <v>12.2</v>
      </c>
      <c r="J110" s="679">
        <v>2</v>
      </c>
      <c r="K110" s="679">
        <v>3.5</v>
      </c>
      <c r="L110" s="680">
        <v>10.6</v>
      </c>
      <c r="M110" s="681"/>
      <c r="N110" s="93"/>
      <c r="O110" s="44"/>
      <c r="P110" s="44"/>
      <c r="Q110" s="44"/>
      <c r="R110" s="44"/>
      <c r="S110" s="44"/>
      <c r="T110" s="48"/>
      <c r="U110" s="259"/>
      <c r="V110" s="93"/>
      <c r="W110" s="44"/>
      <c r="X110" s="45"/>
      <c r="Y110" s="48"/>
      <c r="Z110" s="669"/>
      <c r="AA110" s="579"/>
      <c r="AB110" s="579"/>
      <c r="AC110" s="579"/>
      <c r="AD110" s="84"/>
      <c r="AE110" s="93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8"/>
    </row>
    <row r="111" spans="1:47" x14ac:dyDescent="0.25">
      <c r="A111" s="967">
        <v>2014</v>
      </c>
      <c r="B111" s="683">
        <v>41640</v>
      </c>
      <c r="C111" s="717">
        <v>2</v>
      </c>
      <c r="D111" s="576"/>
      <c r="E111" s="576"/>
      <c r="F111" s="576"/>
      <c r="G111" s="576">
        <v>1.9</v>
      </c>
      <c r="H111" s="576">
        <v>2.2000000000000002</v>
      </c>
      <c r="I111" s="576"/>
      <c r="J111" s="576">
        <v>1.9</v>
      </c>
      <c r="K111" s="576"/>
      <c r="L111" s="749"/>
      <c r="M111" s="582"/>
      <c r="N111" s="578">
        <v>307.93</v>
      </c>
      <c r="O111" s="579">
        <v>307.47000000000003</v>
      </c>
      <c r="P111" s="579">
        <v>308.35000000000002</v>
      </c>
      <c r="Q111" s="579">
        <v>309.23</v>
      </c>
      <c r="R111" s="579">
        <v>307.61</v>
      </c>
      <c r="S111" s="579">
        <v>308.66000000000003</v>
      </c>
      <c r="T111" s="84">
        <v>306.51</v>
      </c>
      <c r="U111" s="49"/>
      <c r="V111" s="578">
        <v>311.58999999999997</v>
      </c>
      <c r="W111" s="579">
        <v>311.98</v>
      </c>
      <c r="X111" s="756">
        <v>309.14999999999998</v>
      </c>
      <c r="Y111" s="84">
        <v>294.07</v>
      </c>
      <c r="Z111" s="750"/>
      <c r="AA111" s="670"/>
      <c r="AB111" s="670"/>
      <c r="AC111" s="670"/>
      <c r="AD111" s="63"/>
      <c r="AE111" s="578"/>
      <c r="AF111" s="579"/>
      <c r="AG111" s="579"/>
      <c r="AH111" s="579"/>
      <c r="AI111" s="579"/>
      <c r="AJ111" s="579"/>
      <c r="AK111" s="579"/>
      <c r="AL111" s="579"/>
      <c r="AM111" s="579"/>
      <c r="AN111" s="579"/>
      <c r="AO111" s="579"/>
      <c r="AP111" s="579"/>
      <c r="AQ111" s="579"/>
      <c r="AR111" s="579"/>
      <c r="AS111" s="579"/>
      <c r="AT111" s="579"/>
      <c r="AU111" s="84"/>
    </row>
    <row r="112" spans="1:47" x14ac:dyDescent="0.25">
      <c r="A112" s="968"/>
      <c r="B112" s="683">
        <v>41671</v>
      </c>
      <c r="C112" s="717"/>
      <c r="D112" s="576"/>
      <c r="E112" s="576"/>
      <c r="F112" s="576"/>
      <c r="G112" s="576"/>
      <c r="H112" s="576"/>
      <c r="I112" s="576"/>
      <c r="J112" s="576"/>
      <c r="K112" s="576"/>
      <c r="L112" s="749"/>
      <c r="M112" s="582"/>
      <c r="N112" s="578"/>
      <c r="O112" s="579"/>
      <c r="P112" s="579"/>
      <c r="Q112" s="579"/>
      <c r="R112" s="579"/>
      <c r="S112" s="579"/>
      <c r="T112" s="84"/>
      <c r="U112" s="258"/>
      <c r="V112" s="578"/>
      <c r="W112" s="579"/>
      <c r="X112" s="756"/>
      <c r="Y112" s="84"/>
      <c r="Z112" s="669"/>
      <c r="AA112" s="579"/>
      <c r="AB112" s="579"/>
      <c r="AC112" s="579"/>
      <c r="AD112" s="84"/>
      <c r="AE112" s="578"/>
      <c r="AF112" s="579"/>
      <c r="AG112" s="579"/>
      <c r="AH112" s="579"/>
      <c r="AI112" s="579"/>
      <c r="AJ112" s="579"/>
      <c r="AK112" s="579"/>
      <c r="AL112" s="579"/>
      <c r="AM112" s="579"/>
      <c r="AN112" s="579"/>
      <c r="AO112" s="579"/>
      <c r="AP112" s="579"/>
      <c r="AQ112" s="579"/>
      <c r="AR112" s="579"/>
      <c r="AS112" s="579"/>
      <c r="AT112" s="579"/>
      <c r="AU112" s="84"/>
    </row>
    <row r="113" spans="1:47" x14ac:dyDescent="0.25">
      <c r="A113" s="968"/>
      <c r="B113" s="683">
        <v>41699</v>
      </c>
      <c r="C113" s="717">
        <v>2.1</v>
      </c>
      <c r="D113" s="576"/>
      <c r="E113" s="576">
        <v>3.5</v>
      </c>
      <c r="F113" s="576">
        <v>4.2</v>
      </c>
      <c r="G113" s="576">
        <v>1.9</v>
      </c>
      <c r="H113" s="576">
        <v>2.4</v>
      </c>
      <c r="I113" s="576">
        <v>4.5999999999999996</v>
      </c>
      <c r="J113" s="576">
        <v>1.9</v>
      </c>
      <c r="K113" s="576">
        <v>3.7</v>
      </c>
      <c r="L113" s="749">
        <v>8.6999999999999993</v>
      </c>
      <c r="M113" s="582"/>
      <c r="N113" s="578">
        <v>308.2</v>
      </c>
      <c r="O113" s="579">
        <v>307.75</v>
      </c>
      <c r="P113" s="579">
        <v>308.48</v>
      </c>
      <c r="Q113" s="579">
        <v>309.44</v>
      </c>
      <c r="R113" s="579">
        <v>307.82</v>
      </c>
      <c r="S113" s="579">
        <v>308.7</v>
      </c>
      <c r="T113" s="84">
        <v>306.52</v>
      </c>
      <c r="U113" s="258"/>
      <c r="V113" s="578">
        <v>311.82</v>
      </c>
      <c r="W113" s="579">
        <v>312.16000000000003</v>
      </c>
      <c r="X113" s="756">
        <v>309.44</v>
      </c>
      <c r="Y113" s="84">
        <v>294.25</v>
      </c>
      <c r="Z113" s="669"/>
      <c r="AA113" s="579"/>
      <c r="AB113" s="579"/>
      <c r="AC113" s="579"/>
      <c r="AD113" s="84"/>
      <c r="AE113" s="578"/>
      <c r="AF113" s="579"/>
      <c r="AG113" s="579"/>
      <c r="AH113" s="579"/>
      <c r="AI113" s="579"/>
      <c r="AJ113" s="579"/>
      <c r="AK113" s="579"/>
      <c r="AL113" s="579"/>
      <c r="AM113" s="579"/>
      <c r="AN113" s="579"/>
      <c r="AO113" s="579"/>
      <c r="AP113" s="579"/>
      <c r="AQ113" s="579"/>
      <c r="AR113" s="579"/>
      <c r="AS113" s="579"/>
      <c r="AT113" s="579"/>
      <c r="AU113" s="84"/>
    </row>
    <row r="114" spans="1:47" x14ac:dyDescent="0.25">
      <c r="A114" s="968"/>
      <c r="B114" s="683">
        <v>41730</v>
      </c>
      <c r="C114" s="717"/>
      <c r="D114" s="576"/>
      <c r="E114" s="576"/>
      <c r="F114" s="576"/>
      <c r="G114" s="576"/>
      <c r="H114" s="576"/>
      <c r="I114" s="576"/>
      <c r="J114" s="576"/>
      <c r="K114" s="576"/>
      <c r="L114" s="749"/>
      <c r="M114" s="582"/>
      <c r="N114" s="578"/>
      <c r="O114" s="579"/>
      <c r="P114" s="579"/>
      <c r="Q114" s="579"/>
      <c r="R114" s="579"/>
      <c r="S114" s="579"/>
      <c r="T114" s="84"/>
      <c r="U114" s="258"/>
      <c r="V114" s="578"/>
      <c r="W114" s="579"/>
      <c r="X114" s="756"/>
      <c r="Y114" s="84"/>
      <c r="Z114" s="669">
        <v>2.1</v>
      </c>
      <c r="AA114" s="579">
        <v>0.8</v>
      </c>
      <c r="AB114" s="579">
        <v>1.7</v>
      </c>
      <c r="AC114" s="579">
        <v>0</v>
      </c>
      <c r="AD114" s="84">
        <v>0.7</v>
      </c>
      <c r="AE114" s="578"/>
      <c r="AF114" s="579"/>
      <c r="AG114" s="579">
        <v>308.25</v>
      </c>
      <c r="AH114" s="579">
        <v>308.2</v>
      </c>
      <c r="AI114" s="579">
        <v>309.52</v>
      </c>
      <c r="AJ114" s="579">
        <v>608.87</v>
      </c>
      <c r="AK114" s="579">
        <v>309.41000000000003</v>
      </c>
      <c r="AL114" s="579">
        <v>309.49</v>
      </c>
      <c r="AM114" s="579">
        <v>309.3</v>
      </c>
      <c r="AN114" s="579">
        <v>309.55</v>
      </c>
      <c r="AO114" s="579">
        <v>309.33</v>
      </c>
      <c r="AP114" s="579">
        <v>308.33999999999997</v>
      </c>
      <c r="AQ114" s="579"/>
      <c r="AR114" s="579">
        <v>306.49</v>
      </c>
      <c r="AS114" s="579">
        <v>308.48</v>
      </c>
      <c r="AT114" s="579">
        <v>284.73</v>
      </c>
      <c r="AU114" s="84">
        <v>308.10000000000002</v>
      </c>
    </row>
    <row r="115" spans="1:47" x14ac:dyDescent="0.25">
      <c r="A115" s="968"/>
      <c r="B115" s="683">
        <v>41760</v>
      </c>
      <c r="C115" s="717"/>
      <c r="D115" s="576"/>
      <c r="E115" s="576"/>
      <c r="F115" s="576"/>
      <c r="G115" s="576"/>
      <c r="H115" s="576"/>
      <c r="I115" s="576"/>
      <c r="J115" s="576"/>
      <c r="K115" s="576"/>
      <c r="L115" s="749"/>
      <c r="M115" s="582"/>
      <c r="N115" s="578">
        <v>308.43</v>
      </c>
      <c r="O115" s="579">
        <v>307.91000000000003</v>
      </c>
      <c r="P115" s="579">
        <v>308.58999999999997</v>
      </c>
      <c r="Q115" s="579">
        <v>309.51</v>
      </c>
      <c r="R115" s="579">
        <v>308.02999999999997</v>
      </c>
      <c r="S115" s="579">
        <v>308.74</v>
      </c>
      <c r="T115" s="84">
        <v>306.52999999999997</v>
      </c>
      <c r="U115" s="258"/>
      <c r="V115" s="578">
        <v>311.97000000000003</v>
      </c>
      <c r="W115" s="579">
        <v>312.5</v>
      </c>
      <c r="X115" s="756">
        <v>309.70999999999998</v>
      </c>
      <c r="Y115" s="84">
        <v>294.31</v>
      </c>
      <c r="Z115" s="669"/>
      <c r="AA115" s="579"/>
      <c r="AB115" s="579"/>
      <c r="AC115" s="579"/>
      <c r="AD115" s="84"/>
      <c r="AE115" s="578"/>
      <c r="AF115" s="579"/>
      <c r="AG115" s="579"/>
      <c r="AH115" s="579"/>
      <c r="AI115" s="579"/>
      <c r="AJ115" s="579"/>
      <c r="AK115" s="579"/>
      <c r="AL115" s="579"/>
      <c r="AM115" s="579"/>
      <c r="AN115" s="579"/>
      <c r="AO115" s="579"/>
      <c r="AP115" s="579"/>
      <c r="AQ115" s="579"/>
      <c r="AR115" s="579"/>
      <c r="AS115" s="579"/>
      <c r="AT115" s="579"/>
      <c r="AU115" s="84"/>
    </row>
    <row r="116" spans="1:47" x14ac:dyDescent="0.25">
      <c r="A116" s="968"/>
      <c r="B116" s="683">
        <v>41791</v>
      </c>
      <c r="C116" s="717">
        <v>1.9</v>
      </c>
      <c r="D116" s="576"/>
      <c r="E116" s="576">
        <v>3.6</v>
      </c>
      <c r="F116" s="576">
        <v>3.5</v>
      </c>
      <c r="G116" s="576">
        <v>1.7</v>
      </c>
      <c r="H116" s="576">
        <v>1.2</v>
      </c>
      <c r="I116" s="576">
        <v>4.3</v>
      </c>
      <c r="J116" s="576">
        <v>1.7</v>
      </c>
      <c r="K116" s="576">
        <v>3.5</v>
      </c>
      <c r="L116" s="749">
        <v>5.2</v>
      </c>
      <c r="M116" s="582"/>
      <c r="N116" s="578"/>
      <c r="O116" s="579"/>
      <c r="P116" s="579"/>
      <c r="Q116" s="579"/>
      <c r="R116" s="579"/>
      <c r="S116" s="579"/>
      <c r="T116" s="84"/>
      <c r="U116" s="258"/>
      <c r="V116" s="578"/>
      <c r="W116" s="579"/>
      <c r="X116" s="756"/>
      <c r="Y116" s="84"/>
      <c r="Z116" s="669"/>
      <c r="AA116" s="579"/>
      <c r="AB116" s="579"/>
      <c r="AC116" s="579"/>
      <c r="AD116" s="84"/>
      <c r="AE116" s="578"/>
      <c r="AF116" s="579"/>
      <c r="AG116" s="579"/>
      <c r="AH116" s="579"/>
      <c r="AI116" s="579"/>
      <c r="AJ116" s="579"/>
      <c r="AK116" s="579"/>
      <c r="AL116" s="579"/>
      <c r="AM116" s="579"/>
      <c r="AN116" s="579"/>
      <c r="AO116" s="579"/>
      <c r="AP116" s="579"/>
      <c r="AQ116" s="579"/>
      <c r="AR116" s="579"/>
      <c r="AS116" s="579"/>
      <c r="AT116" s="579"/>
      <c r="AU116" s="84"/>
    </row>
    <row r="117" spans="1:47" x14ac:dyDescent="0.25">
      <c r="A117" s="968"/>
      <c r="B117" s="683">
        <v>41821</v>
      </c>
      <c r="C117" s="717"/>
      <c r="D117" s="576"/>
      <c r="E117" s="576"/>
      <c r="F117" s="576"/>
      <c r="G117" s="576"/>
      <c r="H117" s="576"/>
      <c r="I117" s="576"/>
      <c r="J117" s="576"/>
      <c r="K117" s="576"/>
      <c r="L117" s="749"/>
      <c r="M117" s="582"/>
      <c r="N117" s="578">
        <v>308.33999999999997</v>
      </c>
      <c r="O117" s="579">
        <v>307.87</v>
      </c>
      <c r="P117" s="579">
        <v>308.5</v>
      </c>
      <c r="Q117" s="579">
        <v>309.45</v>
      </c>
      <c r="R117" s="579">
        <v>307.8</v>
      </c>
      <c r="S117" s="579">
        <v>308.69</v>
      </c>
      <c r="T117" s="84">
        <v>306.5</v>
      </c>
      <c r="U117" s="258"/>
      <c r="V117" s="578">
        <v>311.77999999999997</v>
      </c>
      <c r="W117" s="579">
        <v>312.42</v>
      </c>
      <c r="X117" s="756">
        <v>309.67</v>
      </c>
      <c r="Y117" s="84">
        <v>294.23</v>
      </c>
      <c r="Z117" s="669"/>
      <c r="AA117" s="579"/>
      <c r="AB117" s="579"/>
      <c r="AC117" s="579"/>
      <c r="AD117" s="84"/>
      <c r="AE117" s="578"/>
      <c r="AF117" s="579"/>
      <c r="AG117" s="579"/>
      <c r="AH117" s="579"/>
      <c r="AI117" s="579"/>
      <c r="AJ117" s="579"/>
      <c r="AK117" s="579"/>
      <c r="AL117" s="579"/>
      <c r="AM117" s="579"/>
      <c r="AN117" s="579"/>
      <c r="AO117" s="579"/>
      <c r="AP117" s="579"/>
      <c r="AQ117" s="579"/>
      <c r="AR117" s="579"/>
      <c r="AS117" s="579"/>
      <c r="AT117" s="579"/>
      <c r="AU117" s="84"/>
    </row>
    <row r="118" spans="1:47" x14ac:dyDescent="0.25">
      <c r="A118" s="968"/>
      <c r="B118" s="683">
        <v>41852</v>
      </c>
      <c r="C118" s="717"/>
      <c r="D118" s="576"/>
      <c r="E118" s="576"/>
      <c r="F118" s="576"/>
      <c r="G118" s="576"/>
      <c r="H118" s="576"/>
      <c r="I118" s="576"/>
      <c r="J118" s="576"/>
      <c r="K118" s="576"/>
      <c r="L118" s="749"/>
      <c r="M118" s="582"/>
      <c r="N118" s="578"/>
      <c r="O118" s="579"/>
      <c r="P118" s="579"/>
      <c r="Q118" s="579"/>
      <c r="R118" s="579"/>
      <c r="S118" s="579"/>
      <c r="T118" s="84"/>
      <c r="U118" s="258"/>
      <c r="V118" s="578"/>
      <c r="W118" s="579"/>
      <c r="X118" s="756"/>
      <c r="Y118" s="84"/>
      <c r="Z118" s="669"/>
      <c r="AA118" s="579"/>
      <c r="AB118" s="579"/>
      <c r="AC118" s="579"/>
      <c r="AD118" s="84"/>
      <c r="AE118" s="578"/>
      <c r="AF118" s="579"/>
      <c r="AG118" s="579">
        <v>307.83999999999997</v>
      </c>
      <c r="AH118" s="579">
        <v>307.8</v>
      </c>
      <c r="AI118" s="579">
        <v>309.51</v>
      </c>
      <c r="AJ118" s="579">
        <v>308.54000000000002</v>
      </c>
      <c r="AK118" s="579">
        <v>308.92</v>
      </c>
      <c r="AL118" s="579">
        <v>309.38</v>
      </c>
      <c r="AM118" s="579">
        <v>308.83</v>
      </c>
      <c r="AN118" s="579">
        <v>309.14</v>
      </c>
      <c r="AO118" s="579">
        <v>308.87</v>
      </c>
      <c r="AP118" s="579">
        <v>307.81</v>
      </c>
      <c r="AQ118" s="579"/>
      <c r="AR118" s="579">
        <v>306.05</v>
      </c>
      <c r="AS118" s="579">
        <v>307.85000000000002</v>
      </c>
      <c r="AT118" s="579">
        <v>284.45999999999998</v>
      </c>
      <c r="AU118" s="84">
        <v>307.97000000000003</v>
      </c>
    </row>
    <row r="119" spans="1:47" x14ac:dyDescent="0.25">
      <c r="A119" s="968"/>
      <c r="B119" s="683">
        <v>41883</v>
      </c>
      <c r="C119" s="717">
        <v>1.4</v>
      </c>
      <c r="D119" s="576"/>
      <c r="E119" s="576">
        <v>2.8</v>
      </c>
      <c r="F119" s="576">
        <v>3.2</v>
      </c>
      <c r="G119" s="576">
        <v>1.7</v>
      </c>
      <c r="H119" s="576">
        <v>2.2000000000000002</v>
      </c>
      <c r="I119" s="576">
        <v>3.9</v>
      </c>
      <c r="J119" s="576">
        <v>1.6</v>
      </c>
      <c r="K119" s="576">
        <v>3.3</v>
      </c>
      <c r="L119" s="749">
        <v>5.8</v>
      </c>
      <c r="M119" s="582"/>
      <c r="N119" s="578">
        <v>307.99</v>
      </c>
      <c r="O119" s="579">
        <v>307.54000000000002</v>
      </c>
      <c r="P119" s="579">
        <v>308.39999999999998</v>
      </c>
      <c r="Q119" s="579">
        <v>309.32</v>
      </c>
      <c r="R119" s="579">
        <v>307.66000000000003</v>
      </c>
      <c r="S119" s="579">
        <v>308.66000000000003</v>
      </c>
      <c r="T119" s="84">
        <v>306.44</v>
      </c>
      <c r="U119" s="258"/>
      <c r="V119" s="578">
        <v>311.64</v>
      </c>
      <c r="W119" s="579">
        <v>312.14</v>
      </c>
      <c r="X119" s="756">
        <v>309.18</v>
      </c>
      <c r="Y119" s="84">
        <v>294.14999999999998</v>
      </c>
      <c r="Z119" s="669">
        <v>1.3</v>
      </c>
      <c r="AA119" s="579">
        <v>0.5</v>
      </c>
      <c r="AB119" s="579">
        <v>1.1000000000000001</v>
      </c>
      <c r="AC119" s="579">
        <v>0</v>
      </c>
      <c r="AD119" s="84">
        <v>0.6</v>
      </c>
      <c r="AE119" s="578"/>
      <c r="AF119" s="579"/>
      <c r="AG119" s="579"/>
      <c r="AH119" s="579"/>
      <c r="AI119" s="579"/>
      <c r="AJ119" s="579"/>
      <c r="AK119" s="579"/>
      <c r="AL119" s="579"/>
      <c r="AM119" s="579"/>
      <c r="AN119" s="579"/>
      <c r="AO119" s="579"/>
      <c r="AP119" s="579"/>
      <c r="AQ119" s="579"/>
      <c r="AR119" s="579"/>
      <c r="AS119" s="579"/>
      <c r="AT119" s="579"/>
      <c r="AU119" s="84"/>
    </row>
    <row r="120" spans="1:47" x14ac:dyDescent="0.25">
      <c r="A120" s="968"/>
      <c r="B120" s="683">
        <v>41913</v>
      </c>
      <c r="C120" s="717"/>
      <c r="D120" s="576"/>
      <c r="E120" s="576"/>
      <c r="F120" s="576"/>
      <c r="G120" s="576"/>
      <c r="H120" s="576"/>
      <c r="I120" s="576"/>
      <c r="J120" s="576"/>
      <c r="K120" s="576"/>
      <c r="L120" s="749"/>
      <c r="M120" s="582"/>
      <c r="N120" s="578"/>
      <c r="O120" s="579"/>
      <c r="P120" s="579"/>
      <c r="Q120" s="579"/>
      <c r="R120" s="579"/>
      <c r="S120" s="579"/>
      <c r="T120" s="84"/>
      <c r="U120" s="258"/>
      <c r="V120" s="578"/>
      <c r="W120" s="579"/>
      <c r="X120" s="756"/>
      <c r="Y120" s="84"/>
      <c r="Z120" s="669"/>
      <c r="AA120" s="579"/>
      <c r="AB120" s="579"/>
      <c r="AC120" s="579"/>
      <c r="AD120" s="84"/>
      <c r="AE120" s="578"/>
      <c r="AF120" s="579"/>
      <c r="AG120" s="579"/>
      <c r="AH120" s="579"/>
      <c r="AI120" s="579"/>
      <c r="AJ120" s="579"/>
      <c r="AK120" s="579"/>
      <c r="AL120" s="579"/>
      <c r="AM120" s="579"/>
      <c r="AN120" s="579"/>
      <c r="AO120" s="579"/>
      <c r="AP120" s="579"/>
      <c r="AQ120" s="579"/>
      <c r="AR120" s="579"/>
      <c r="AS120" s="579"/>
      <c r="AT120" s="579"/>
      <c r="AU120" s="84"/>
    </row>
    <row r="121" spans="1:47" x14ac:dyDescent="0.25">
      <c r="A121" s="968"/>
      <c r="B121" s="683">
        <v>41944</v>
      </c>
      <c r="C121" s="717"/>
      <c r="D121" s="576"/>
      <c r="E121" s="576"/>
      <c r="F121" s="576"/>
      <c r="G121" s="576"/>
      <c r="H121" s="576"/>
      <c r="I121" s="576"/>
      <c r="J121" s="576"/>
      <c r="K121" s="576"/>
      <c r="L121" s="749"/>
      <c r="M121" s="582"/>
      <c r="N121" s="578">
        <v>307.74</v>
      </c>
      <c r="O121" s="579">
        <v>307.51</v>
      </c>
      <c r="P121" s="579">
        <v>308.33</v>
      </c>
      <c r="Q121" s="579">
        <v>309.04000000000002</v>
      </c>
      <c r="R121" s="579">
        <v>307.58999999999997</v>
      </c>
      <c r="S121" s="579">
        <v>308.64999999999998</v>
      </c>
      <c r="T121" s="84">
        <v>306.43</v>
      </c>
      <c r="U121" s="258"/>
      <c r="V121" s="578">
        <v>311.58</v>
      </c>
      <c r="W121" s="579">
        <v>311.97000000000003</v>
      </c>
      <c r="X121" s="756">
        <v>309.14</v>
      </c>
      <c r="Y121" s="84">
        <v>294.02</v>
      </c>
      <c r="Z121" s="669"/>
      <c r="AA121" s="579"/>
      <c r="AB121" s="579"/>
      <c r="AC121" s="579"/>
      <c r="AD121" s="84"/>
      <c r="AE121" s="578"/>
      <c r="AF121" s="579"/>
      <c r="AG121" s="579"/>
      <c r="AH121" s="579"/>
      <c r="AI121" s="579"/>
      <c r="AJ121" s="579"/>
      <c r="AK121" s="579"/>
      <c r="AL121" s="579"/>
      <c r="AM121" s="579"/>
      <c r="AN121" s="579"/>
      <c r="AO121" s="579"/>
      <c r="AP121" s="579"/>
      <c r="AQ121" s="579"/>
      <c r="AR121" s="579"/>
      <c r="AS121" s="579"/>
      <c r="AT121" s="579"/>
      <c r="AU121" s="84"/>
    </row>
    <row r="122" spans="1:47" ht="13.8" thickBot="1" x14ac:dyDescent="0.3">
      <c r="A122" s="969"/>
      <c r="B122" s="684">
        <v>41974</v>
      </c>
      <c r="C122" s="717">
        <v>1.7</v>
      </c>
      <c r="D122" s="576"/>
      <c r="E122" s="576">
        <v>3.1</v>
      </c>
      <c r="F122" s="576">
        <v>3.6</v>
      </c>
      <c r="G122" s="576">
        <v>1.8</v>
      </c>
      <c r="H122" s="576">
        <v>2.2999999999999998</v>
      </c>
      <c r="I122" s="576">
        <v>4.2</v>
      </c>
      <c r="J122" s="576">
        <v>1.9</v>
      </c>
      <c r="K122" s="576">
        <v>3.4</v>
      </c>
      <c r="L122" s="749">
        <v>6.1</v>
      </c>
      <c r="M122" s="582"/>
      <c r="N122" s="578"/>
      <c r="O122" s="579"/>
      <c r="P122" s="579"/>
      <c r="Q122" s="579"/>
      <c r="R122" s="579"/>
      <c r="S122" s="579"/>
      <c r="T122" s="84"/>
      <c r="U122" s="101"/>
      <c r="V122" s="93"/>
      <c r="W122" s="44"/>
      <c r="X122" s="45"/>
      <c r="Y122" s="48"/>
      <c r="Z122" s="47"/>
      <c r="AA122" s="44"/>
      <c r="AB122" s="44"/>
      <c r="AC122" s="44"/>
      <c r="AD122" s="48"/>
      <c r="AE122" s="578"/>
      <c r="AF122" s="579"/>
      <c r="AG122" s="579">
        <v>307.64999999999998</v>
      </c>
      <c r="AH122" s="579">
        <v>307.7</v>
      </c>
      <c r="AI122" s="579">
        <v>309.49</v>
      </c>
      <c r="AJ122" s="579">
        <v>308.41000000000003</v>
      </c>
      <c r="AK122" s="579">
        <v>308.87</v>
      </c>
      <c r="AL122" s="579">
        <v>309.14</v>
      </c>
      <c r="AM122" s="579">
        <v>308.85000000000002</v>
      </c>
      <c r="AN122" s="579">
        <v>309.13</v>
      </c>
      <c r="AO122" s="579">
        <v>308.86</v>
      </c>
      <c r="AP122" s="579">
        <v>307.79000000000002</v>
      </c>
      <c r="AQ122" s="579"/>
      <c r="AR122" s="579">
        <v>306.02999999999997</v>
      </c>
      <c r="AS122" s="579">
        <v>307.66000000000003</v>
      </c>
      <c r="AT122" s="579">
        <v>284.38</v>
      </c>
      <c r="AU122" s="84">
        <v>307.7</v>
      </c>
    </row>
    <row r="123" spans="1:47" x14ac:dyDescent="0.25">
      <c r="A123" s="621">
        <v>2005</v>
      </c>
      <c r="B123" s="970" t="s">
        <v>105</v>
      </c>
      <c r="C123" s="794">
        <f t="shared" ref="C123:L123" si="0">AVERAGE(C4:C15)</f>
        <v>2.2706499309448374</v>
      </c>
      <c r="D123" s="13">
        <f t="shared" si="0"/>
        <v>0.79912538866126182</v>
      </c>
      <c r="E123" s="13">
        <f t="shared" si="0"/>
        <v>4.1687945387945389</v>
      </c>
      <c r="F123" s="13">
        <f t="shared" si="0"/>
        <v>5.322326457275147</v>
      </c>
      <c r="G123" s="13">
        <f t="shared" si="0"/>
        <v>2.5813530713202577</v>
      </c>
      <c r="H123" s="13">
        <f t="shared" si="0"/>
        <v>2.4400643065051106</v>
      </c>
      <c r="I123" s="13">
        <f t="shared" si="0"/>
        <v>4.803710008451044</v>
      </c>
      <c r="J123" s="13">
        <f t="shared" si="0"/>
        <v>0.82655106636430908</v>
      </c>
      <c r="K123" s="13">
        <f t="shared" si="0"/>
        <v>3.4043884527728538</v>
      </c>
      <c r="L123" s="387">
        <f t="shared" si="0"/>
        <v>2.9666611884785046</v>
      </c>
      <c r="M123" s="369"/>
      <c r="N123" s="386">
        <f t="shared" ref="N123:AD123" si="1">AVERAGE(N4:N15)</f>
        <v>308.37444444444441</v>
      </c>
      <c r="O123" s="13">
        <f t="shared" si="1"/>
        <v>307.834</v>
      </c>
      <c r="P123" s="13">
        <f t="shared" si="1"/>
        <v>308.69199999999995</v>
      </c>
      <c r="Q123" s="13">
        <f t="shared" si="1"/>
        <v>309.66899999999998</v>
      </c>
      <c r="R123" s="13">
        <f t="shared" si="1"/>
        <v>308.14200000000005</v>
      </c>
      <c r="S123" s="13">
        <f t="shared" si="1"/>
        <v>308.87299999999999</v>
      </c>
      <c r="T123" s="387">
        <f t="shared" si="1"/>
        <v>306.59900000000005</v>
      </c>
      <c r="U123" s="388">
        <f t="shared" si="1"/>
        <v>304.50888888888892</v>
      </c>
      <c r="V123" s="386">
        <f t="shared" si="1"/>
        <v>311.94200000000001</v>
      </c>
      <c r="W123" s="13">
        <f t="shared" si="1"/>
        <v>312.41499999999996</v>
      </c>
      <c r="X123" s="13">
        <f t="shared" si="1"/>
        <v>309.69499999999999</v>
      </c>
      <c r="Y123" s="387">
        <f t="shared" si="1"/>
        <v>294.19200000000001</v>
      </c>
      <c r="Z123" s="386">
        <f t="shared" si="1"/>
        <v>1.73125</v>
      </c>
      <c r="AA123" s="13">
        <f t="shared" si="1"/>
        <v>0.1225</v>
      </c>
      <c r="AB123" s="13">
        <f t="shared" si="1"/>
        <v>0.48750000000000004</v>
      </c>
      <c r="AC123" s="13">
        <f t="shared" si="1"/>
        <v>0.31</v>
      </c>
      <c r="AD123" s="387">
        <f t="shared" si="1"/>
        <v>0.2071428571428571</v>
      </c>
      <c r="AE123" s="386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>
        <f>AVERAGE(AO4:AO15)</f>
        <v>309.26</v>
      </c>
      <c r="AP123" s="13"/>
      <c r="AQ123" s="13"/>
      <c r="AR123" s="13"/>
      <c r="AS123" s="13"/>
      <c r="AT123" s="13"/>
      <c r="AU123" s="387"/>
    </row>
    <row r="124" spans="1:47" x14ac:dyDescent="0.25">
      <c r="A124" s="585">
        <v>2006</v>
      </c>
      <c r="B124" s="971"/>
      <c r="C124" s="795">
        <f t="shared" ref="C124:L124" si="2">AVERAGE(C16:C27)</f>
        <v>2.6340000000000003</v>
      </c>
      <c r="D124" s="29">
        <f t="shared" si="2"/>
        <v>1.2375</v>
      </c>
      <c r="E124" s="29">
        <f t="shared" si="2"/>
        <v>5.0716666666666663</v>
      </c>
      <c r="F124" s="29">
        <f t="shared" si="2"/>
        <v>6.9433333333333325</v>
      </c>
      <c r="G124" s="29">
        <f t="shared" si="2"/>
        <v>2.9137500000000003</v>
      </c>
      <c r="H124" s="29">
        <f t="shared" si="2"/>
        <v>2.6500000000000004</v>
      </c>
      <c r="I124" s="29">
        <f t="shared" si="2"/>
        <v>4.2479999999999993</v>
      </c>
      <c r="J124" s="29">
        <f t="shared" si="2"/>
        <v>0.70500000000000007</v>
      </c>
      <c r="K124" s="29">
        <f t="shared" si="2"/>
        <v>4.266</v>
      </c>
      <c r="L124" s="75">
        <f t="shared" si="2"/>
        <v>5.94</v>
      </c>
      <c r="M124" s="370"/>
      <c r="N124" s="381">
        <f t="shared" ref="N124:AD124" si="3">AVERAGE(N16:N27)</f>
        <v>308.38571428571424</v>
      </c>
      <c r="O124" s="29">
        <f t="shared" si="3"/>
        <v>307.97999999999996</v>
      </c>
      <c r="P124" s="29">
        <f t="shared" si="3"/>
        <v>308.81142857142856</v>
      </c>
      <c r="Q124" s="29">
        <f t="shared" si="3"/>
        <v>309.69428571428574</v>
      </c>
      <c r="R124" s="29">
        <f t="shared" si="3"/>
        <v>308.51142857142855</v>
      </c>
      <c r="S124" s="29">
        <f t="shared" si="3"/>
        <v>309.09857142857146</v>
      </c>
      <c r="T124" s="75">
        <f t="shared" si="3"/>
        <v>306.88142857142856</v>
      </c>
      <c r="U124" s="382">
        <f t="shared" si="3"/>
        <v>305.19499999999999</v>
      </c>
      <c r="V124" s="381">
        <f t="shared" si="3"/>
        <v>312.27750000000009</v>
      </c>
      <c r="W124" s="29">
        <f t="shared" si="3"/>
        <v>312.82333333333327</v>
      </c>
      <c r="X124" s="29">
        <f t="shared" si="3"/>
        <v>309.85250000000002</v>
      </c>
      <c r="Y124" s="75">
        <f t="shared" si="3"/>
        <v>294.35249999999996</v>
      </c>
      <c r="Z124" s="381">
        <f t="shared" si="3"/>
        <v>2.0299999999999998</v>
      </c>
      <c r="AA124" s="29">
        <f t="shared" si="3"/>
        <v>0.10000000000000002</v>
      </c>
      <c r="AB124" s="29">
        <f t="shared" si="3"/>
        <v>0.48</v>
      </c>
      <c r="AC124" s="29">
        <f t="shared" si="3"/>
        <v>0.35666666666666663</v>
      </c>
      <c r="AD124" s="75">
        <f t="shared" si="3"/>
        <v>0.2</v>
      </c>
      <c r="AE124" s="381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>
        <f>AVERAGE(AO18:AO27)</f>
        <v>309.47000000000003</v>
      </c>
      <c r="AP124" s="29"/>
      <c r="AQ124" s="29"/>
      <c r="AR124" s="29"/>
      <c r="AS124" s="29"/>
      <c r="AT124" s="29"/>
      <c r="AU124" s="75"/>
    </row>
    <row r="125" spans="1:47" x14ac:dyDescent="0.25">
      <c r="A125" s="585">
        <v>2007</v>
      </c>
      <c r="B125" s="971"/>
      <c r="C125" s="795">
        <f t="shared" ref="C125:L125" si="4">AVERAGE(C28:C39)</f>
        <v>2.5975000000000001</v>
      </c>
      <c r="D125" s="29">
        <f t="shared" si="4"/>
        <v>1.5833333333333333</v>
      </c>
      <c r="E125" s="29">
        <f t="shared" si="4"/>
        <v>5.7925000000000004</v>
      </c>
      <c r="F125" s="29">
        <f t="shared" si="4"/>
        <v>6.83</v>
      </c>
      <c r="G125" s="29">
        <f t="shared" si="4"/>
        <v>2.8590909090909089</v>
      </c>
      <c r="H125" s="29">
        <f t="shared" si="4"/>
        <v>2.6790909090909092</v>
      </c>
      <c r="I125" s="29">
        <f t="shared" si="4"/>
        <v>5.87</v>
      </c>
      <c r="J125" s="29">
        <f t="shared" si="4"/>
        <v>0.60454545454545461</v>
      </c>
      <c r="K125" s="29">
        <f t="shared" si="4"/>
        <v>4.0199999999999996</v>
      </c>
      <c r="L125" s="75">
        <f t="shared" si="4"/>
        <v>5.6</v>
      </c>
      <c r="M125" s="370"/>
      <c r="N125" s="381">
        <f t="shared" ref="N125:AP125" si="5">AVERAGE(N28:N39)</f>
        <v>308.42</v>
      </c>
      <c r="O125" s="29">
        <f t="shared" si="5"/>
        <v>310.91199999999998</v>
      </c>
      <c r="P125" s="29">
        <f t="shared" si="5"/>
        <v>309.18400000000003</v>
      </c>
      <c r="Q125" s="29">
        <f t="shared" si="5"/>
        <v>311.26600000000002</v>
      </c>
      <c r="R125" s="29">
        <f t="shared" si="5"/>
        <v>308.93599999999998</v>
      </c>
      <c r="S125" s="29">
        <f t="shared" si="5"/>
        <v>308.82400000000001</v>
      </c>
      <c r="T125" s="75">
        <f t="shared" si="5"/>
        <v>306.786</v>
      </c>
      <c r="U125" s="382">
        <f t="shared" si="5"/>
        <v>304.66000000000003</v>
      </c>
      <c r="V125" s="381">
        <f t="shared" si="5"/>
        <v>312.26</v>
      </c>
      <c r="W125" s="29">
        <f t="shared" si="5"/>
        <v>312.76000000000005</v>
      </c>
      <c r="X125" s="29">
        <f t="shared" si="5"/>
        <v>310.27</v>
      </c>
      <c r="Y125" s="75">
        <f t="shared" si="5"/>
        <v>294.30333333333334</v>
      </c>
      <c r="Z125" s="381">
        <f t="shared" si="5"/>
        <v>2.09</v>
      </c>
      <c r="AA125" s="29">
        <f t="shared" si="5"/>
        <v>0.14500000000000002</v>
      </c>
      <c r="AB125" s="29">
        <f t="shared" si="5"/>
        <v>0.72</v>
      </c>
      <c r="AC125" s="29">
        <f t="shared" si="5"/>
        <v>0.36499999999999999</v>
      </c>
      <c r="AD125" s="75">
        <f t="shared" si="5"/>
        <v>0.20500000000000002</v>
      </c>
      <c r="AE125" s="381">
        <f t="shared" si="5"/>
        <v>310.61500000000001</v>
      </c>
      <c r="AF125" s="29">
        <f t="shared" si="5"/>
        <v>308.53666666666663</v>
      </c>
      <c r="AG125" s="29">
        <f t="shared" si="5"/>
        <v>308.47000000000003</v>
      </c>
      <c r="AH125" s="29">
        <f t="shared" si="5"/>
        <v>308.36666666666673</v>
      </c>
      <c r="AI125" s="29">
        <f t="shared" si="5"/>
        <v>310.3533333333333</v>
      </c>
      <c r="AJ125" s="29">
        <f t="shared" si="5"/>
        <v>309.22000000000003</v>
      </c>
      <c r="AK125" s="29">
        <f t="shared" si="5"/>
        <v>309.92333333333335</v>
      </c>
      <c r="AL125" s="29">
        <f t="shared" si="5"/>
        <v>310.07</v>
      </c>
      <c r="AM125" s="29">
        <f t="shared" si="5"/>
        <v>309.7</v>
      </c>
      <c r="AN125" s="29">
        <f t="shared" si="5"/>
        <v>310.06666666666666</v>
      </c>
      <c r="AO125" s="29">
        <f t="shared" si="5"/>
        <v>309.84000000000003</v>
      </c>
      <c r="AP125" s="29">
        <f t="shared" si="5"/>
        <v>308.51333333333332</v>
      </c>
      <c r="AQ125" s="29" t="s">
        <v>29</v>
      </c>
      <c r="AR125" s="29">
        <f>AVERAGE(AR28:AR39)</f>
        <v>306.71333333333337</v>
      </c>
      <c r="AS125" s="29">
        <f>AVERAGE(AS28:AS39)</f>
        <v>308.53000000000003</v>
      </c>
      <c r="AT125" s="29">
        <f>AVERAGE(AT28:AT39)</f>
        <v>284.36500000000001</v>
      </c>
      <c r="AU125" s="75">
        <f>AVERAGE(AU28:AU39)</f>
        <v>308.21333333333331</v>
      </c>
    </row>
    <row r="126" spans="1:47" x14ac:dyDescent="0.25">
      <c r="A126" s="585">
        <v>2008</v>
      </c>
      <c r="B126" s="971"/>
      <c r="C126" s="795">
        <f>AVERAGE(C40:C51)</f>
        <v>2.3250000000000002</v>
      </c>
      <c r="D126" s="29">
        <f>AVERAGE(D40:D51)</f>
        <v>0.64600000000000013</v>
      </c>
      <c r="E126" s="29">
        <f>AVERAGE(E40:E51)</f>
        <v>3.9050000000000002</v>
      </c>
      <c r="F126" s="29">
        <f>AVERAGE(E40:E51)</f>
        <v>3.9050000000000002</v>
      </c>
      <c r="G126" s="29">
        <f t="shared" ref="G126:L126" si="6">AVERAGE(G40:G51)</f>
        <v>2.524545454545454</v>
      </c>
      <c r="H126" s="29">
        <f t="shared" si="6"/>
        <v>2.3536363636363635</v>
      </c>
      <c r="I126" s="29">
        <f t="shared" si="6"/>
        <v>5.2175000000000002</v>
      </c>
      <c r="J126" s="29">
        <f t="shared" si="6"/>
        <v>0.56272727272727263</v>
      </c>
      <c r="K126" s="29">
        <f t="shared" si="6"/>
        <v>3.6949999999999998</v>
      </c>
      <c r="L126" s="75">
        <f t="shared" si="6"/>
        <v>2.3125</v>
      </c>
      <c r="M126" s="370"/>
      <c r="N126" s="381">
        <f t="shared" ref="N126:T126" si="7">AVERAGE(N40:N51)</f>
        <v>308.44</v>
      </c>
      <c r="O126" s="29">
        <f t="shared" si="7"/>
        <v>307.81599999999997</v>
      </c>
      <c r="P126" s="29">
        <f t="shared" si="7"/>
        <v>308.76400000000001</v>
      </c>
      <c r="Q126" s="29">
        <f t="shared" si="7"/>
        <v>309.74799999999999</v>
      </c>
      <c r="R126" s="29">
        <f t="shared" si="7"/>
        <v>308.13799999999998</v>
      </c>
      <c r="S126" s="29">
        <f t="shared" si="7"/>
        <v>308.90000000000003</v>
      </c>
      <c r="T126" s="75">
        <f t="shared" si="7"/>
        <v>306.58800000000002</v>
      </c>
      <c r="U126" s="382"/>
      <c r="V126" s="381">
        <f t="shared" ref="V126:AM126" si="8">AVERAGE(V40:V51)</f>
        <v>311.96999999999997</v>
      </c>
      <c r="W126" s="29">
        <f t="shared" si="8"/>
        <v>312.42999999999995</v>
      </c>
      <c r="X126" s="29">
        <f t="shared" si="8"/>
        <v>309.904</v>
      </c>
      <c r="Y126" s="75">
        <f t="shared" si="8"/>
        <v>294.27199999999999</v>
      </c>
      <c r="Z126" s="381">
        <f t="shared" si="8"/>
        <v>2.0949999999999998</v>
      </c>
      <c r="AA126" s="29">
        <f t="shared" si="8"/>
        <v>0.115</v>
      </c>
      <c r="AB126" s="29">
        <f t="shared" si="8"/>
        <v>0.70500000000000007</v>
      </c>
      <c r="AC126" s="29">
        <f t="shared" si="8"/>
        <v>0.33499999999999996</v>
      </c>
      <c r="AD126" s="75">
        <f t="shared" si="8"/>
        <v>0.19999999999999998</v>
      </c>
      <c r="AE126" s="381">
        <f t="shared" si="8"/>
        <v>310.07500000000005</v>
      </c>
      <c r="AF126" s="29">
        <f t="shared" si="8"/>
        <v>308.52</v>
      </c>
      <c r="AG126" s="29">
        <f t="shared" si="8"/>
        <v>308.27</v>
      </c>
      <c r="AH126" s="29">
        <f t="shared" si="8"/>
        <v>308.24</v>
      </c>
      <c r="AI126" s="29">
        <f t="shared" si="8"/>
        <v>309.65499999999997</v>
      </c>
      <c r="AJ126" s="29">
        <f t="shared" si="8"/>
        <v>309.03999999999996</v>
      </c>
      <c r="AK126" s="29">
        <f t="shared" si="8"/>
        <v>309.58500000000004</v>
      </c>
      <c r="AL126" s="29">
        <f t="shared" si="8"/>
        <v>309.72500000000002</v>
      </c>
      <c r="AM126" s="29">
        <f t="shared" si="8"/>
        <v>309.47000000000003</v>
      </c>
      <c r="AN126" s="29"/>
      <c r="AO126" s="29">
        <f>AVERAGE(AO40:AO51)</f>
        <v>309.51</v>
      </c>
      <c r="AP126" s="29">
        <f>AVERAGE(AP40:AP51)</f>
        <v>308.375</v>
      </c>
      <c r="AQ126" s="29" t="s">
        <v>29</v>
      </c>
      <c r="AR126" s="29">
        <f>AVERAGE(AR40:AR51)</f>
        <v>306.54500000000002</v>
      </c>
      <c r="AS126" s="29">
        <f>AVERAGE(AS40:AS51)</f>
        <v>308.45499999999998</v>
      </c>
      <c r="AT126" s="29">
        <f>AVERAGE(AT40:AT51)</f>
        <v>285.62</v>
      </c>
      <c r="AU126" s="75">
        <f>AVERAGE(AU40:AU51)</f>
        <v>308.14999999999998</v>
      </c>
    </row>
    <row r="127" spans="1:47" x14ac:dyDescent="0.25">
      <c r="A127" s="585">
        <v>2009</v>
      </c>
      <c r="B127" s="971"/>
      <c r="C127" s="795">
        <f t="shared" ref="C127:L127" si="9">AVERAGE(C52:C63)</f>
        <v>1.9700000000000002</v>
      </c>
      <c r="D127" s="29">
        <f t="shared" si="9"/>
        <v>0.35272727272727278</v>
      </c>
      <c r="E127" s="29">
        <f t="shared" si="9"/>
        <v>3.5625</v>
      </c>
      <c r="F127" s="29">
        <f t="shared" si="9"/>
        <v>2.1625000000000001</v>
      </c>
      <c r="G127" s="29">
        <f t="shared" si="9"/>
        <v>2.2145454545454544</v>
      </c>
      <c r="H127" s="29">
        <f t="shared" si="9"/>
        <v>2.1500000000000004</v>
      </c>
      <c r="I127" s="29">
        <f t="shared" si="9"/>
        <v>7.3174999999999999</v>
      </c>
      <c r="J127" s="29">
        <f t="shared" si="9"/>
        <v>0.57363636363636372</v>
      </c>
      <c r="K127" s="29">
        <f t="shared" si="9"/>
        <v>3.0749999999999997</v>
      </c>
      <c r="L127" s="75">
        <f t="shared" si="9"/>
        <v>5.5125000000000002</v>
      </c>
      <c r="M127" s="370"/>
      <c r="N127" s="381">
        <f t="shared" ref="N127:T127" si="10">AVERAGE(N54:N62)</f>
        <v>308.41400000000004</v>
      </c>
      <c r="O127" s="29">
        <f t="shared" si="10"/>
        <v>307.55399999999997</v>
      </c>
      <c r="P127" s="29">
        <f t="shared" si="10"/>
        <v>308.66199999999998</v>
      </c>
      <c r="Q127" s="29">
        <f t="shared" si="10"/>
        <v>309.68599999999998</v>
      </c>
      <c r="R127" s="29">
        <f t="shared" si="10"/>
        <v>307.93199999999996</v>
      </c>
      <c r="S127" s="29">
        <f t="shared" si="10"/>
        <v>308.75599999999997</v>
      </c>
      <c r="T127" s="75">
        <f t="shared" si="10"/>
        <v>306.58800000000002</v>
      </c>
      <c r="U127" s="382"/>
      <c r="V127" s="381">
        <f>AVERAGE(V54:V62)</f>
        <v>311.89999999999998</v>
      </c>
      <c r="W127" s="29">
        <f>AVERAGE(W54:W62)</f>
        <v>312.37600000000003</v>
      </c>
      <c r="X127" s="29">
        <f>AVERAGE(X54:X62)</f>
        <v>309.71199999999999</v>
      </c>
      <c r="Y127" s="75">
        <f>AVERAGE(Y54:Y62)</f>
        <v>294.15399999999994</v>
      </c>
      <c r="Z127" s="381">
        <f>AVERAGE(Z54:Z60)</f>
        <v>2.04</v>
      </c>
      <c r="AA127" s="29">
        <v>0.12</v>
      </c>
      <c r="AB127" s="29">
        <v>0.35</v>
      </c>
      <c r="AC127" s="29">
        <f>AVERAGE(AC54:AC61)</f>
        <v>0.22500000000000001</v>
      </c>
      <c r="AD127" s="75">
        <f>AVERAGE(AD54:AD61)</f>
        <v>1.4999999999999999E-2</v>
      </c>
      <c r="AE127" s="381">
        <f t="shared" ref="AE127:AM127" si="11">AVERAGE(AE56:AE60)</f>
        <v>309.94500000000005</v>
      </c>
      <c r="AF127" s="29">
        <f t="shared" si="11"/>
        <v>308.46500000000003</v>
      </c>
      <c r="AG127" s="29">
        <f t="shared" si="11"/>
        <v>308.14499999999998</v>
      </c>
      <c r="AH127" s="29">
        <f t="shared" si="11"/>
        <v>308.09500000000003</v>
      </c>
      <c r="AI127" s="29">
        <f t="shared" si="11"/>
        <v>309.43</v>
      </c>
      <c r="AJ127" s="29">
        <f t="shared" si="11"/>
        <v>308.82</v>
      </c>
      <c r="AK127" s="29">
        <f t="shared" si="11"/>
        <v>309.375</v>
      </c>
      <c r="AL127" s="29">
        <f t="shared" si="11"/>
        <v>309.49</v>
      </c>
      <c r="AM127" s="29">
        <f t="shared" si="11"/>
        <v>309.255</v>
      </c>
      <c r="AN127" s="29">
        <f>AVERAGE(AN54:AN60)</f>
        <v>309.51</v>
      </c>
      <c r="AO127" s="29">
        <f>AVERAGE(AO54:AO60)</f>
        <v>309.30500000000001</v>
      </c>
      <c r="AP127" s="29">
        <f>AVERAGE(AP54:AP60)</f>
        <v>308.22000000000003</v>
      </c>
      <c r="AQ127" s="29"/>
      <c r="AR127" s="29">
        <f>AVERAGE(AR56:AR60)</f>
        <v>307.27999999999997</v>
      </c>
      <c r="AS127" s="29">
        <f>AVERAGE(AS56:AS60)</f>
        <v>308.255</v>
      </c>
      <c r="AT127" s="29">
        <f>AVERAGE(AT56:AT60)</f>
        <v>283.83000000000004</v>
      </c>
      <c r="AU127" s="75">
        <f>AVERAGE(AU56:AU60)</f>
        <v>307.84000000000003</v>
      </c>
    </row>
    <row r="128" spans="1:47" x14ac:dyDescent="0.25">
      <c r="A128" s="585">
        <v>2010</v>
      </c>
      <c r="B128" s="972"/>
      <c r="C128" s="795">
        <f t="shared" ref="C128:L128" si="12">AVERAGE(C64:C74)</f>
        <v>5.6000000000000005</v>
      </c>
      <c r="D128" s="29">
        <f t="shared" si="12"/>
        <v>0.65</v>
      </c>
      <c r="E128" s="29">
        <f t="shared" si="12"/>
        <v>6.75</v>
      </c>
      <c r="F128" s="29">
        <f t="shared" si="12"/>
        <v>6.9749999999999996</v>
      </c>
      <c r="G128" s="29">
        <f t="shared" si="12"/>
        <v>4.6166666666666663</v>
      </c>
      <c r="H128" s="29">
        <f t="shared" si="12"/>
        <v>5.5333333333333341</v>
      </c>
      <c r="I128" s="29">
        <f t="shared" si="12"/>
        <v>11.8</v>
      </c>
      <c r="J128" s="29">
        <f t="shared" si="12"/>
        <v>3.4166666666666665</v>
      </c>
      <c r="K128" s="29">
        <f t="shared" si="12"/>
        <v>4.3999999999999995</v>
      </c>
      <c r="L128" s="75">
        <f t="shared" si="12"/>
        <v>20.725000000000001</v>
      </c>
      <c r="M128" s="370"/>
      <c r="N128" s="381">
        <f>AVERAGE(N65:N73)</f>
        <v>308.61799999999994</v>
      </c>
      <c r="O128" s="29">
        <f>AVERAGE(O65:O73)</f>
        <v>308.54400000000004</v>
      </c>
      <c r="P128" s="29">
        <f>AVERAGE(P64:P74)</f>
        <v>309.52000000000004</v>
      </c>
      <c r="Q128" s="29">
        <f>AVERAGE(Q64:Q74)</f>
        <v>310.37399999999997</v>
      </c>
      <c r="R128" s="29">
        <f>AVERAGE(R65:R73)</f>
        <v>308.5</v>
      </c>
      <c r="S128" s="29">
        <f>AVERAGE(S65:S73)</f>
        <v>309.96799999999996</v>
      </c>
      <c r="T128" s="75">
        <f>AVERAGE(T65:T73)</f>
        <v>307.14999999999998</v>
      </c>
      <c r="U128" s="382"/>
      <c r="V128" s="381">
        <f>AVERAGE(V65:V74)</f>
        <v>312.69600000000003</v>
      </c>
      <c r="W128" s="29">
        <f>AVERAGE(W65:W73)</f>
        <v>313.27599999999995</v>
      </c>
      <c r="X128" s="29">
        <f>AVERAGE(X64:X73)</f>
        <v>310.43199999999996</v>
      </c>
      <c r="Y128" s="75">
        <f>AVERAGE(Y65:Y73)</f>
        <v>294.49799999999999</v>
      </c>
      <c r="Z128" s="381">
        <f>AVERAGE(Z66:Z71)</f>
        <v>3.9049999999999998</v>
      </c>
      <c r="AA128" s="29">
        <f>AVERAGE(AA66:AA72)</f>
        <v>0.315</v>
      </c>
      <c r="AB128" s="29">
        <f>AVERAGE(AB65:AB72)</f>
        <v>0.56000000000000005</v>
      </c>
      <c r="AC128" s="29">
        <f>AVERAGE(AC65:AC73)</f>
        <v>0.28500000000000003</v>
      </c>
      <c r="AD128" s="75">
        <f>AVERAGE(AD65:AD73)</f>
        <v>2.5000000000000001E-2</v>
      </c>
      <c r="AE128" s="381">
        <f>AVERAGE(AE66:AE73)</f>
        <v>309.92</v>
      </c>
      <c r="AF128" s="29">
        <f>AVERAGE(AF66:AF73)</f>
        <v>308.72500000000002</v>
      </c>
      <c r="AG128" s="29">
        <f>AVERAGE(AG66:AG72)</f>
        <v>308.44499999999999</v>
      </c>
      <c r="AH128" s="29">
        <f>AVERAGE(AH66:AH72)</f>
        <v>308.40999999999997</v>
      </c>
      <c r="AI128" s="29">
        <f>AVERAGE(AI66:AI72)</f>
        <v>309.96500000000003</v>
      </c>
      <c r="AJ128" s="29">
        <f>AVERAGE(AJ66:AJ72)</f>
        <v>308.72000000000003</v>
      </c>
      <c r="AK128" s="29">
        <f>AVERAGE(AK66:AK73)</f>
        <v>309.24</v>
      </c>
      <c r="AL128" s="29">
        <f>AVERAGE(AL66:AL73)</f>
        <v>310.01</v>
      </c>
      <c r="AM128" s="29">
        <f>AVERAGE(AM66:AM72)</f>
        <v>309.71500000000003</v>
      </c>
      <c r="AN128" s="29">
        <f>AVERAGE(AN66:AN71)</f>
        <v>309.76499999999999</v>
      </c>
      <c r="AO128" s="29">
        <f>AVERAGE(AO66:AO72)</f>
        <v>309.71000000000004</v>
      </c>
      <c r="AP128" s="29">
        <f>AVERAGE(AP66:AP72)</f>
        <v>308.55</v>
      </c>
      <c r="AQ128" s="29"/>
      <c r="AR128" s="29">
        <f>AVERAGE(AR67:AR71)</f>
        <v>306.74</v>
      </c>
      <c r="AS128" s="29">
        <f>AVERAGE(AS66:AS72)</f>
        <v>308.53999999999996</v>
      </c>
      <c r="AT128" s="29">
        <f>AVERAGE(AT66:AT73)</f>
        <v>285.91500000000002</v>
      </c>
      <c r="AU128" s="75">
        <f>AVERAGE(AU66:AU73)</f>
        <v>308.47000000000003</v>
      </c>
    </row>
    <row r="129" spans="1:47" x14ac:dyDescent="0.25">
      <c r="A129" s="585">
        <v>2011</v>
      </c>
      <c r="B129" s="973"/>
      <c r="C129" s="795">
        <f t="shared" ref="C129:L129" si="13">AVERAGE(C75:C86)</f>
        <v>3.375</v>
      </c>
      <c r="D129" s="29">
        <f t="shared" si="13"/>
        <v>0.76666666666666661</v>
      </c>
      <c r="E129" s="29">
        <f t="shared" si="13"/>
        <v>4.7</v>
      </c>
      <c r="F129" s="29">
        <f t="shared" si="13"/>
        <v>5.1999999999999993</v>
      </c>
      <c r="G129" s="29">
        <f t="shared" si="13"/>
        <v>1.7249999999999999</v>
      </c>
      <c r="H129" s="29">
        <f t="shared" si="13"/>
        <v>1.4416666666666671</v>
      </c>
      <c r="I129" s="29">
        <f t="shared" si="13"/>
        <v>4.8250000000000002</v>
      </c>
      <c r="J129" s="29">
        <f t="shared" si="13"/>
        <v>2.0750000000000002</v>
      </c>
      <c r="K129" s="29">
        <f t="shared" si="13"/>
        <v>3.5</v>
      </c>
      <c r="L129" s="75">
        <f t="shared" si="13"/>
        <v>10.875</v>
      </c>
      <c r="M129" s="370"/>
      <c r="N129" s="381">
        <f t="shared" ref="N129:T129" si="14">AVERAGE(N75:N86)</f>
        <v>308.6516666666667</v>
      </c>
      <c r="O129" s="29">
        <f t="shared" si="14"/>
        <v>308.53666666666669</v>
      </c>
      <c r="P129" s="29">
        <f t="shared" si="14"/>
        <v>310.65666666666669</v>
      </c>
      <c r="Q129" s="29">
        <f t="shared" si="14"/>
        <v>313.66000000000003</v>
      </c>
      <c r="R129" s="29">
        <f t="shared" si="14"/>
        <v>308.84333333333331</v>
      </c>
      <c r="S129" s="29">
        <f t="shared" si="14"/>
        <v>309.77166666666665</v>
      </c>
      <c r="T129" s="75">
        <f t="shared" si="14"/>
        <v>306.93166666666667</v>
      </c>
      <c r="U129" s="370"/>
      <c r="V129" s="381">
        <f t="shared" ref="V129:AP129" si="15">AVERAGE(V75:V86)</f>
        <v>312.53166666666664</v>
      </c>
      <c r="W129" s="29">
        <f t="shared" si="15"/>
        <v>313.07</v>
      </c>
      <c r="X129" s="29">
        <f t="shared" si="15"/>
        <v>310.61666666666662</v>
      </c>
      <c r="Y129" s="75">
        <f t="shared" si="15"/>
        <v>294.26333333333338</v>
      </c>
      <c r="Z129" s="381">
        <f t="shared" si="15"/>
        <v>4.25</v>
      </c>
      <c r="AA129" s="29">
        <f t="shared" si="15"/>
        <v>0.15</v>
      </c>
      <c r="AB129" s="29">
        <f t="shared" si="15"/>
        <v>4</v>
      </c>
      <c r="AC129" s="29">
        <f t="shared" si="15"/>
        <v>0.5</v>
      </c>
      <c r="AD129" s="75">
        <f t="shared" si="15"/>
        <v>0.69</v>
      </c>
      <c r="AE129" s="381">
        <f t="shared" si="15"/>
        <v>310.12</v>
      </c>
      <c r="AF129" s="29">
        <f t="shared" si="15"/>
        <v>308.75</v>
      </c>
      <c r="AG129" s="29">
        <f t="shared" si="15"/>
        <v>308.60500000000002</v>
      </c>
      <c r="AH129" s="29">
        <f t="shared" si="15"/>
        <v>308.57000000000005</v>
      </c>
      <c r="AI129" s="29">
        <f t="shared" si="15"/>
        <v>310.48500000000001</v>
      </c>
      <c r="AJ129" s="29">
        <f t="shared" si="15"/>
        <v>309.60000000000002</v>
      </c>
      <c r="AK129" s="29">
        <f t="shared" si="15"/>
        <v>310.22000000000003</v>
      </c>
      <c r="AL129" s="29">
        <f t="shared" si="15"/>
        <v>309.94</v>
      </c>
      <c r="AM129" s="29">
        <f t="shared" si="15"/>
        <v>310.14</v>
      </c>
      <c r="AN129" s="29">
        <f t="shared" si="15"/>
        <v>309.95500000000004</v>
      </c>
      <c r="AO129" s="29">
        <f t="shared" si="15"/>
        <v>310.185</v>
      </c>
      <c r="AP129" s="29">
        <f t="shared" si="15"/>
        <v>308.76499999999999</v>
      </c>
      <c r="AQ129" s="29"/>
      <c r="AR129" s="29">
        <f>AVERAGE(AR75:AR86)</f>
        <v>306.8</v>
      </c>
      <c r="AS129" s="29">
        <f>AVERAGE(AS75:AS86)</f>
        <v>308.64499999999998</v>
      </c>
      <c r="AT129" s="29">
        <f>AVERAGE(AT75:AT86)</f>
        <v>284.94</v>
      </c>
      <c r="AU129" s="75">
        <f>AVERAGE(AU75:AU86)</f>
        <v>308.02</v>
      </c>
    </row>
    <row r="130" spans="1:47" x14ac:dyDescent="0.25">
      <c r="A130" s="585">
        <v>2012</v>
      </c>
      <c r="B130" s="973"/>
      <c r="C130" s="796">
        <f>AVERAGE(C87:C98)</f>
        <v>2.8779999999999997</v>
      </c>
      <c r="D130" s="396"/>
      <c r="E130" s="396">
        <f t="shared" ref="E130:L130" si="16">AVERAGE(E87:E98)</f>
        <v>4.8499999999999996</v>
      </c>
      <c r="F130" s="396">
        <f t="shared" si="16"/>
        <v>5.35</v>
      </c>
      <c r="G130" s="396">
        <f t="shared" si="16"/>
        <v>1.8800000000000001</v>
      </c>
      <c r="H130" s="396">
        <f t="shared" si="16"/>
        <v>1.8</v>
      </c>
      <c r="I130" s="396">
        <f t="shared" si="16"/>
        <v>4.5999999999999996</v>
      </c>
      <c r="J130" s="396">
        <f t="shared" si="16"/>
        <v>1.7200000000000002</v>
      </c>
      <c r="K130" s="396">
        <f t="shared" si="16"/>
        <v>3.8</v>
      </c>
      <c r="L130" s="81">
        <f t="shared" si="16"/>
        <v>8.5</v>
      </c>
      <c r="M130" s="775"/>
      <c r="N130" s="381">
        <f>AVERAGE(N87:N98)</f>
        <v>307.97666666666669</v>
      </c>
      <c r="O130" s="29">
        <f>AVERAGE(O87:O98)</f>
        <v>308.2</v>
      </c>
      <c r="P130" s="29">
        <f>AVERAGE(P87:P98)</f>
        <v>309.40500000000003</v>
      </c>
      <c r="Q130" s="29"/>
      <c r="R130" s="29"/>
      <c r="S130" s="29">
        <f>AVERAGE(S87:S98)</f>
        <v>309.34333333333331</v>
      </c>
      <c r="T130" s="75">
        <f>AVERAGE(T87:T98)</f>
        <v>306.79333333333335</v>
      </c>
      <c r="U130" s="370"/>
      <c r="V130" s="381">
        <f t="shared" ref="V130:AU130" si="17">AVERAGE(V87:V98)</f>
        <v>312.18833333333333</v>
      </c>
      <c r="W130" s="29">
        <f t="shared" si="17"/>
        <v>312.75166666666667</v>
      </c>
      <c r="X130" s="29">
        <f t="shared" si="17"/>
        <v>310.49333333333334</v>
      </c>
      <c r="Y130" s="75">
        <f t="shared" si="17"/>
        <v>294.18166666666667</v>
      </c>
      <c r="Z130" s="381">
        <f t="shared" si="17"/>
        <v>4.25</v>
      </c>
      <c r="AA130" s="29">
        <f t="shared" si="17"/>
        <v>0.2</v>
      </c>
      <c r="AB130" s="29">
        <f t="shared" si="17"/>
        <v>3.7</v>
      </c>
      <c r="AC130" s="29">
        <f t="shared" si="17"/>
        <v>0.35</v>
      </c>
      <c r="AD130" s="75">
        <f t="shared" si="17"/>
        <v>0.75</v>
      </c>
      <c r="AE130" s="381">
        <f t="shared" si="17"/>
        <v>310.22000000000003</v>
      </c>
      <c r="AF130" s="29">
        <f t="shared" si="17"/>
        <v>308.73500000000001</v>
      </c>
      <c r="AG130" s="29">
        <f t="shared" si="17"/>
        <v>308.57</v>
      </c>
      <c r="AH130" s="29">
        <f t="shared" si="17"/>
        <v>308.54499999999996</v>
      </c>
      <c r="AI130" s="29">
        <f t="shared" si="17"/>
        <v>310.39999999999998</v>
      </c>
      <c r="AJ130" s="29">
        <f t="shared" si="17"/>
        <v>309.54000000000002</v>
      </c>
      <c r="AK130" s="29">
        <f t="shared" si="17"/>
        <v>310.14999999999998</v>
      </c>
      <c r="AL130" s="29">
        <f t="shared" si="17"/>
        <v>310.27499999999998</v>
      </c>
      <c r="AM130" s="29">
        <f t="shared" si="17"/>
        <v>310.09000000000003</v>
      </c>
      <c r="AN130" s="29">
        <f t="shared" si="17"/>
        <v>310.34500000000003</v>
      </c>
      <c r="AO130" s="29">
        <f t="shared" si="17"/>
        <v>310.15499999999997</v>
      </c>
      <c r="AP130" s="29">
        <f t="shared" si="17"/>
        <v>308.69000000000005</v>
      </c>
      <c r="AQ130" s="29">
        <f t="shared" si="17"/>
        <v>18.75</v>
      </c>
      <c r="AR130" s="29">
        <f t="shared" si="17"/>
        <v>306.78499999999997</v>
      </c>
      <c r="AS130" s="29">
        <f t="shared" si="17"/>
        <v>308.64999999999998</v>
      </c>
      <c r="AT130" s="29">
        <f t="shared" si="17"/>
        <v>285.44000000000005</v>
      </c>
      <c r="AU130" s="75">
        <f t="shared" si="17"/>
        <v>308.05999999999995</v>
      </c>
    </row>
    <row r="131" spans="1:47" ht="13.8" thickBot="1" x14ac:dyDescent="0.3">
      <c r="A131" s="622">
        <v>2013</v>
      </c>
      <c r="B131" s="974"/>
      <c r="C131" s="383">
        <f>AVERAGE(C99:C110)</f>
        <v>2.08</v>
      </c>
      <c r="D131" s="36"/>
      <c r="E131" s="121">
        <f t="shared" ref="E131:L131" si="18">AVERAGE(E99:E110)</f>
        <v>3.9750000000000005</v>
      </c>
      <c r="F131" s="121">
        <f t="shared" si="18"/>
        <v>4.3499999999999996</v>
      </c>
      <c r="G131" s="121">
        <f t="shared" si="18"/>
        <v>2.2999999999999998</v>
      </c>
      <c r="H131" s="121">
        <f t="shared" si="18"/>
        <v>3.38</v>
      </c>
      <c r="I131" s="121">
        <f t="shared" si="18"/>
        <v>10.875</v>
      </c>
      <c r="J131" s="121">
        <f t="shared" si="18"/>
        <v>1.86</v>
      </c>
      <c r="K131" s="121">
        <f t="shared" si="18"/>
        <v>3.6</v>
      </c>
      <c r="L131" s="793">
        <f t="shared" si="18"/>
        <v>13.525</v>
      </c>
      <c r="M131" s="371"/>
      <c r="N131" s="383">
        <f t="shared" ref="N131:T131" si="19">AVERAGE(N99:N110)</f>
        <v>308.08166666666671</v>
      </c>
      <c r="O131" s="36">
        <f t="shared" si="19"/>
        <v>307.89666666666665</v>
      </c>
      <c r="P131" s="36">
        <f t="shared" si="19"/>
        <v>308.83166666666665</v>
      </c>
      <c r="Q131" s="36">
        <f t="shared" si="19"/>
        <v>309.27999999999997</v>
      </c>
      <c r="R131" s="36">
        <f t="shared" si="19"/>
        <v>307.79000000000002</v>
      </c>
      <c r="S131" s="36">
        <f t="shared" si="19"/>
        <v>309.12</v>
      </c>
      <c r="T131" s="384">
        <f t="shared" si="19"/>
        <v>306.67333333333335</v>
      </c>
      <c r="U131" s="371"/>
      <c r="V131" s="383">
        <f t="shared" ref="V131:AB131" si="20">AVERAGE(V99:V110)</f>
        <v>312.02</v>
      </c>
      <c r="W131" s="36">
        <f t="shared" si="20"/>
        <v>312.60833333333329</v>
      </c>
      <c r="X131" s="36">
        <f t="shared" si="20"/>
        <v>309.60833333333335</v>
      </c>
      <c r="Y131" s="384">
        <f t="shared" si="20"/>
        <v>294.17</v>
      </c>
      <c r="Z131" s="383">
        <f t="shared" si="20"/>
        <v>1.65</v>
      </c>
      <c r="AA131" s="36">
        <f t="shared" si="20"/>
        <v>0.15000000000000002</v>
      </c>
      <c r="AB131" s="36">
        <f t="shared" si="20"/>
        <v>1.45</v>
      </c>
      <c r="AC131" s="36"/>
      <c r="AD131" s="384">
        <f t="shared" ref="AD131:AP131" si="21">AVERAGE(AD99:AD110)</f>
        <v>0.41499999999999998</v>
      </c>
      <c r="AE131" s="383">
        <f t="shared" si="21"/>
        <v>309.89499999999998</v>
      </c>
      <c r="AF131" s="36">
        <f t="shared" si="21"/>
        <v>308.19666666666666</v>
      </c>
      <c r="AG131" s="36">
        <f t="shared" si="21"/>
        <v>307.91333333333336</v>
      </c>
      <c r="AH131" s="36">
        <f t="shared" si="21"/>
        <v>307.84999999999997</v>
      </c>
      <c r="AI131" s="36">
        <f t="shared" si="21"/>
        <v>309.51</v>
      </c>
      <c r="AJ131" s="36">
        <f t="shared" si="21"/>
        <v>308.54666666666662</v>
      </c>
      <c r="AK131" s="36">
        <f t="shared" si="21"/>
        <v>309.08999999999997</v>
      </c>
      <c r="AL131" s="36">
        <f t="shared" si="21"/>
        <v>309.22999999999996</v>
      </c>
      <c r="AM131" s="36">
        <f t="shared" si="21"/>
        <v>309.13666666666666</v>
      </c>
      <c r="AN131" s="36">
        <f t="shared" si="21"/>
        <v>309.23666666666662</v>
      </c>
      <c r="AO131" s="36">
        <f t="shared" si="21"/>
        <v>309.01666666666665</v>
      </c>
      <c r="AP131" s="36">
        <f t="shared" si="21"/>
        <v>308</v>
      </c>
      <c r="AQ131" s="36"/>
      <c r="AR131" s="36">
        <f>AVERAGE(AR99:AR110)</f>
        <v>306.22999999999996</v>
      </c>
      <c r="AS131" s="36">
        <f>AVERAGE(AS99:AS110)</f>
        <v>308.00666666666666</v>
      </c>
      <c r="AT131" s="36">
        <f>AVERAGE(AT99:AT110)</f>
        <v>284.5</v>
      </c>
      <c r="AU131" s="384">
        <f>AVERAGE(AU99:AU110)</f>
        <v>307.48500000000001</v>
      </c>
    </row>
    <row r="132" spans="1:47" x14ac:dyDescent="0.25">
      <c r="J132" s="19"/>
      <c r="O132" s="19"/>
      <c r="P132" s="19"/>
      <c r="Q132" s="19"/>
      <c r="R132" s="19"/>
      <c r="AE132" s="19"/>
    </row>
    <row r="133" spans="1:47" x14ac:dyDescent="0.25">
      <c r="J133" s="19"/>
      <c r="O133" s="19"/>
      <c r="P133" s="19" t="s">
        <v>183</v>
      </c>
      <c r="Q133" s="19"/>
      <c r="R133" s="19"/>
      <c r="AE133" s="19"/>
    </row>
    <row r="134" spans="1:47" x14ac:dyDescent="0.25">
      <c r="J134" s="19"/>
      <c r="O134" s="19"/>
      <c r="P134" s="19"/>
      <c r="Q134" s="19"/>
      <c r="R134" s="19"/>
      <c r="AE134" s="19"/>
    </row>
    <row r="135" spans="1:47" x14ac:dyDescent="0.25">
      <c r="J135" s="19"/>
      <c r="O135" s="19"/>
      <c r="P135" s="19"/>
      <c r="Q135" s="19"/>
      <c r="R135" s="19"/>
      <c r="AB135" s="19"/>
      <c r="AC135" s="19"/>
      <c r="AD135" s="19"/>
      <c r="AE135" s="19"/>
    </row>
    <row r="136" spans="1:47" x14ac:dyDescent="0.25">
      <c r="J136" s="19"/>
      <c r="O136" s="19"/>
      <c r="P136" s="19"/>
      <c r="Q136" s="19"/>
      <c r="R136" s="19"/>
      <c r="AB136" s="19"/>
      <c r="AC136" s="19"/>
      <c r="AD136" s="19"/>
      <c r="AE136" s="19"/>
    </row>
    <row r="137" spans="1:47" x14ac:dyDescent="0.25">
      <c r="J137" s="19"/>
      <c r="O137" s="19"/>
      <c r="AB137" s="19"/>
      <c r="AC137" s="19"/>
      <c r="AD137" s="19"/>
      <c r="AE137" s="19"/>
    </row>
    <row r="138" spans="1:47" x14ac:dyDescent="0.25">
      <c r="AB138" s="19"/>
      <c r="AC138" s="19"/>
      <c r="AD138" s="19"/>
      <c r="AE138" s="19"/>
    </row>
    <row r="139" spans="1:47" x14ac:dyDescent="0.25">
      <c r="AB139" s="19"/>
      <c r="AC139" s="19"/>
      <c r="AD139" s="19"/>
      <c r="AE139" s="19"/>
    </row>
    <row r="140" spans="1:47" x14ac:dyDescent="0.25">
      <c r="AE140" s="19"/>
    </row>
    <row r="141" spans="1:47" x14ac:dyDescent="0.25">
      <c r="AE141" s="19"/>
    </row>
    <row r="142" spans="1:47" x14ac:dyDescent="0.25">
      <c r="AE142" s="19"/>
    </row>
    <row r="143" spans="1:47" x14ac:dyDescent="0.25">
      <c r="AE143" s="19"/>
    </row>
  </sheetData>
  <mergeCells count="57">
    <mergeCell ref="A99:A110"/>
    <mergeCell ref="B123:B131"/>
    <mergeCell ref="A111:A122"/>
    <mergeCell ref="A28:A39"/>
    <mergeCell ref="A40:A51"/>
    <mergeCell ref="A52:A63"/>
    <mergeCell ref="A64:A74"/>
    <mergeCell ref="A75:A86"/>
    <mergeCell ref="A87:A98"/>
    <mergeCell ref="AR1:AR3"/>
    <mergeCell ref="AS1:AS3"/>
    <mergeCell ref="AT1:AT3"/>
    <mergeCell ref="AU1:AU3"/>
    <mergeCell ref="A4:A15"/>
    <mergeCell ref="AP1:AP3"/>
    <mergeCell ref="AQ1:AQ3"/>
    <mergeCell ref="AE1:AE3"/>
    <mergeCell ref="T1:T3"/>
    <mergeCell ref="U1:U3"/>
    <mergeCell ref="V1:V3"/>
    <mergeCell ref="W1:W3"/>
    <mergeCell ref="X1:X3"/>
    <mergeCell ref="Y1:Y3"/>
    <mergeCell ref="N1:N3"/>
    <mergeCell ref="O1:O3"/>
    <mergeCell ref="A16:A27"/>
    <mergeCell ref="AL1:AL3"/>
    <mergeCell ref="AM1:AM3"/>
    <mergeCell ref="AN1:AN3"/>
    <mergeCell ref="AO1:AO3"/>
    <mergeCell ref="AF1:AF3"/>
    <mergeCell ref="AG1:AG3"/>
    <mergeCell ref="AH1:AH3"/>
    <mergeCell ref="AI1:AI3"/>
    <mergeCell ref="AJ1:AJ3"/>
    <mergeCell ref="AK1:AK3"/>
    <mergeCell ref="Z1:Z3"/>
    <mergeCell ref="AA1:AA3"/>
    <mergeCell ref="AB1:AB3"/>
    <mergeCell ref="AC1:AC3"/>
    <mergeCell ref="AD1:AD3"/>
    <mergeCell ref="P1:P3"/>
    <mergeCell ref="Q1:Q3"/>
    <mergeCell ref="R1:R3"/>
    <mergeCell ref="S1:S3"/>
    <mergeCell ref="H1:H3"/>
    <mergeCell ref="I1:I3"/>
    <mergeCell ref="J1:J3"/>
    <mergeCell ref="K1:K3"/>
    <mergeCell ref="L1:L3"/>
    <mergeCell ref="M1:M3"/>
    <mergeCell ref="G1:G3"/>
    <mergeCell ref="B1:B3"/>
    <mergeCell ref="C1:C3"/>
    <mergeCell ref="D1:D3"/>
    <mergeCell ref="E1:E3"/>
    <mergeCell ref="F1:F3"/>
  </mergeCells>
  <pageMargins left="0.78740157480314965" right="0.78740157480314965" top="0.98425196850393704" bottom="0.98425196850393704" header="0.51181102362204722" footer="0.51181102362204722"/>
  <pageSetup paperSize="9" scale="27" orientation="landscape" r:id="rId1"/>
  <headerFooter alignWithMargins="0"/>
  <rowBreaks count="1" manualBreakCount="1">
    <brk id="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zoomScale="75" zoomScaleNormal="75" zoomScaleSheetLayoutView="100" workbookViewId="0">
      <selection activeCell="A56" sqref="A56"/>
    </sheetView>
  </sheetViews>
  <sheetFormatPr defaultRowHeight="13.2" x14ac:dyDescent="0.25"/>
  <cols>
    <col min="1" max="1" width="5.6640625" customWidth="1"/>
    <col min="2" max="2" width="12" customWidth="1"/>
    <col min="13" max="13" width="12" bestFit="1" customWidth="1"/>
    <col min="14" max="14" width="10" bestFit="1" customWidth="1"/>
    <col min="20" max="20" width="9.33203125" customWidth="1"/>
  </cols>
  <sheetData>
    <row r="1" spans="1:25" ht="13.8" x14ac:dyDescent="0.25">
      <c r="X1" s="236"/>
      <c r="Y1" s="236" t="s">
        <v>79</v>
      </c>
    </row>
    <row r="2" spans="1:25" ht="17.399999999999999" x14ac:dyDescent="0.3">
      <c r="A2" s="992" t="s">
        <v>136</v>
      </c>
      <c r="B2" s="992"/>
      <c r="C2" s="992"/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  <c r="Q2" s="992"/>
      <c r="R2" s="992"/>
      <c r="S2" s="992"/>
      <c r="T2" s="992"/>
      <c r="U2" s="992"/>
    </row>
    <row r="3" spans="1:25" ht="17.399999999999999" x14ac:dyDescent="0.3">
      <c r="A3" s="237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</row>
    <row r="4" spans="1:25" ht="15.6" x14ac:dyDescent="0.3">
      <c r="A4" s="1071" t="s">
        <v>81</v>
      </c>
      <c r="B4" s="1071"/>
      <c r="C4" s="1071"/>
      <c r="D4" s="1071"/>
      <c r="E4" s="1071"/>
      <c r="F4" s="1071"/>
      <c r="G4" s="1071"/>
      <c r="H4" s="1071"/>
      <c r="I4" s="1071"/>
      <c r="J4" s="1071"/>
      <c r="K4" s="1071"/>
      <c r="L4" s="1071"/>
      <c r="M4" s="1071"/>
      <c r="N4" s="1071"/>
      <c r="O4" s="1071"/>
      <c r="P4" s="1071"/>
      <c r="Q4" s="1071"/>
      <c r="R4" s="1071"/>
      <c r="S4" s="1071"/>
      <c r="T4" s="1071"/>
      <c r="U4" s="1071"/>
    </row>
    <row r="5" spans="1:25" ht="15.6" x14ac:dyDescent="0.3">
      <c r="A5" s="238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</row>
    <row r="6" spans="1:25" ht="15.6" x14ac:dyDescent="0.3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</row>
    <row r="7" spans="1:25" ht="13.8" thickBot="1" x14ac:dyDescent="0.3"/>
    <row r="8" spans="1:25" ht="13.8" thickBot="1" x14ac:dyDescent="0.3">
      <c r="A8" s="239"/>
      <c r="B8" s="240"/>
      <c r="C8" s="240"/>
      <c r="D8" s="240"/>
      <c r="E8" s="987">
        <v>2009</v>
      </c>
      <c r="F8" s="988"/>
      <c r="G8" s="988"/>
      <c r="H8" s="988"/>
      <c r="I8" s="988"/>
      <c r="J8" s="988"/>
      <c r="K8" s="988"/>
      <c r="L8" s="988"/>
      <c r="M8" s="988"/>
      <c r="N8" s="989"/>
      <c r="O8" s="241"/>
      <c r="P8" s="241"/>
      <c r="Q8" s="241"/>
    </row>
    <row r="9" spans="1:25" ht="13.8" thickBot="1" x14ac:dyDescent="0.3">
      <c r="A9" s="242"/>
      <c r="B9" s="243"/>
      <c r="C9" s="243"/>
      <c r="D9" s="243"/>
      <c r="E9" s="1072" t="s">
        <v>3</v>
      </c>
      <c r="F9" s="1073"/>
      <c r="G9" s="995" t="s">
        <v>5</v>
      </c>
      <c r="H9" s="996"/>
      <c r="I9" s="996" t="s">
        <v>7</v>
      </c>
      <c r="J9" s="996"/>
      <c r="K9" s="997" t="s">
        <v>9</v>
      </c>
      <c r="L9" s="995"/>
      <c r="M9" s="997" t="s">
        <v>11</v>
      </c>
      <c r="N9" s="998"/>
      <c r="O9" s="241"/>
      <c r="P9" s="241"/>
      <c r="Q9" s="241"/>
    </row>
    <row r="10" spans="1:25" ht="13.8" thickBot="1" x14ac:dyDescent="0.3">
      <c r="A10" s="999"/>
      <c r="B10" s="1001" t="s">
        <v>30</v>
      </c>
      <c r="C10" s="1001" t="s">
        <v>31</v>
      </c>
      <c r="D10" s="1003" t="s">
        <v>32</v>
      </c>
      <c r="E10" s="987" t="s">
        <v>33</v>
      </c>
      <c r="F10" s="988"/>
      <c r="G10" s="988"/>
      <c r="H10" s="988"/>
      <c r="I10" s="988"/>
      <c r="J10" s="988"/>
      <c r="K10" s="988"/>
      <c r="L10" s="988"/>
      <c r="M10" s="988"/>
      <c r="N10" s="989"/>
      <c r="O10" s="241"/>
      <c r="P10" s="241"/>
      <c r="Q10" s="241"/>
      <c r="R10" s="241"/>
    </row>
    <row r="11" spans="1:25" ht="13.8" thickBot="1" x14ac:dyDescent="0.3">
      <c r="A11" s="1000"/>
      <c r="B11" s="1002"/>
      <c r="C11" s="1002"/>
      <c r="D11" s="1004"/>
      <c r="E11" s="245" t="s">
        <v>34</v>
      </c>
      <c r="F11" s="246" t="s">
        <v>35</v>
      </c>
      <c r="G11" s="245" t="s">
        <v>34</v>
      </c>
      <c r="H11" s="246" t="s">
        <v>35</v>
      </c>
      <c r="I11" s="245" t="s">
        <v>34</v>
      </c>
      <c r="J11" s="246" t="s">
        <v>35</v>
      </c>
      <c r="K11" s="245" t="s">
        <v>34</v>
      </c>
      <c r="L11" s="246" t="s">
        <v>35</v>
      </c>
      <c r="M11" s="247" t="s">
        <v>34</v>
      </c>
      <c r="N11" s="248" t="s">
        <v>35</v>
      </c>
      <c r="O11" s="59"/>
      <c r="P11" s="59"/>
      <c r="Q11" s="59"/>
      <c r="R11" s="59"/>
    </row>
    <row r="12" spans="1:25" x14ac:dyDescent="0.25">
      <c r="A12" s="249" t="s">
        <v>36</v>
      </c>
      <c r="B12" s="250">
        <v>8.1300000000000008</v>
      </c>
      <c r="C12" s="250">
        <v>0.45</v>
      </c>
      <c r="D12" s="251">
        <v>316.05</v>
      </c>
      <c r="E12" s="419">
        <v>7.62</v>
      </c>
      <c r="F12" s="182">
        <f>D12-E12</f>
        <v>308.43</v>
      </c>
      <c r="G12" s="181">
        <v>7.53</v>
      </c>
      <c r="H12" s="110">
        <f>D12-G12</f>
        <v>308.52000000000004</v>
      </c>
      <c r="I12" s="181">
        <v>7.65</v>
      </c>
      <c r="J12" s="182">
        <f>D12-I12</f>
        <v>308.40000000000003</v>
      </c>
      <c r="K12" s="181">
        <v>7.68</v>
      </c>
      <c r="L12" s="182">
        <f>D12-K12</f>
        <v>308.37</v>
      </c>
      <c r="M12" s="626">
        <v>7.7</v>
      </c>
      <c r="N12" s="71">
        <f>D12-M12</f>
        <v>308.35000000000002</v>
      </c>
      <c r="O12" s="227"/>
      <c r="P12" s="97"/>
      <c r="Q12" s="97"/>
      <c r="R12" s="97"/>
    </row>
    <row r="13" spans="1:25" x14ac:dyDescent="0.25">
      <c r="A13" s="254" t="s">
        <v>37</v>
      </c>
      <c r="B13" s="255">
        <v>7.65</v>
      </c>
      <c r="C13" s="256">
        <v>1</v>
      </c>
      <c r="D13" s="257">
        <v>314.99</v>
      </c>
      <c r="E13" s="426"/>
      <c r="F13" s="135"/>
      <c r="G13" s="185"/>
      <c r="H13" s="135"/>
      <c r="I13" s="627"/>
      <c r="J13" s="135"/>
      <c r="K13" s="185"/>
      <c r="L13" s="135"/>
      <c r="M13" s="298"/>
      <c r="N13" s="76"/>
      <c r="O13" s="227"/>
      <c r="P13" s="97"/>
      <c r="Q13" s="97"/>
      <c r="R13" s="97"/>
    </row>
    <row r="14" spans="1:25" x14ac:dyDescent="0.25">
      <c r="A14" s="254" t="s">
        <v>38</v>
      </c>
      <c r="B14" s="255">
        <v>13.57</v>
      </c>
      <c r="C14" s="255">
        <v>0.65</v>
      </c>
      <c r="D14" s="257">
        <v>318.66000000000003</v>
      </c>
      <c r="E14" s="426">
        <v>10.98</v>
      </c>
      <c r="F14" s="135">
        <f t="shared" ref="F14:F19" si="0">D14-E14</f>
        <v>307.68</v>
      </c>
      <c r="G14" s="185">
        <v>10.83</v>
      </c>
      <c r="H14" s="74">
        <f t="shared" ref="H14:H19" si="1">D14-G14</f>
        <v>307.83000000000004</v>
      </c>
      <c r="I14" s="185">
        <v>11.1</v>
      </c>
      <c r="J14" s="135">
        <f t="shared" ref="J14:J19" si="2">D14-I14</f>
        <v>307.56</v>
      </c>
      <c r="K14" s="185">
        <v>11.25</v>
      </c>
      <c r="L14" s="135">
        <f t="shared" ref="L14:L19" si="3">D14-K14</f>
        <v>307.41000000000003</v>
      </c>
      <c r="M14" s="134">
        <v>11.37</v>
      </c>
      <c r="N14" s="71">
        <f t="shared" ref="N14:N19" si="4">D14-M14</f>
        <v>307.29000000000002</v>
      </c>
      <c r="O14" s="227"/>
      <c r="P14" s="97"/>
      <c r="Q14" s="97"/>
      <c r="R14" s="97"/>
    </row>
    <row r="15" spans="1:25" x14ac:dyDescent="0.25">
      <c r="A15" s="254" t="s">
        <v>39</v>
      </c>
      <c r="B15" s="255">
        <v>10.65</v>
      </c>
      <c r="C15" s="255">
        <v>0.51</v>
      </c>
      <c r="D15" s="257">
        <v>316.24</v>
      </c>
      <c r="E15" s="426">
        <v>7.64</v>
      </c>
      <c r="F15" s="135">
        <f t="shared" si="0"/>
        <v>308.60000000000002</v>
      </c>
      <c r="G15" s="185">
        <v>7.4</v>
      </c>
      <c r="H15" s="74">
        <f t="shared" si="1"/>
        <v>308.84000000000003</v>
      </c>
      <c r="I15" s="185">
        <v>7.55</v>
      </c>
      <c r="J15" s="135">
        <f t="shared" si="2"/>
        <v>308.69</v>
      </c>
      <c r="K15" s="185">
        <v>7.6</v>
      </c>
      <c r="L15" s="135">
        <f t="shared" si="3"/>
        <v>308.64</v>
      </c>
      <c r="M15" s="134">
        <v>7.7</v>
      </c>
      <c r="N15" s="71">
        <f t="shared" si="4"/>
        <v>308.54000000000002</v>
      </c>
      <c r="O15" s="227"/>
      <c r="P15" s="97"/>
      <c r="Q15" s="97"/>
      <c r="R15" s="97"/>
      <c r="S15" s="97"/>
      <c r="T15" s="97"/>
      <c r="U15" s="97"/>
      <c r="V15" s="97"/>
      <c r="W15" s="97"/>
      <c r="X15" s="97"/>
      <c r="Y15" s="97"/>
    </row>
    <row r="16" spans="1:25" x14ac:dyDescent="0.25">
      <c r="A16" s="254" t="s">
        <v>40</v>
      </c>
      <c r="B16" s="255">
        <v>10.67</v>
      </c>
      <c r="C16" s="255">
        <v>0.93</v>
      </c>
      <c r="D16" s="257">
        <v>319.68</v>
      </c>
      <c r="E16" s="426">
        <v>9.8699999999999992</v>
      </c>
      <c r="F16" s="74">
        <f t="shared" si="0"/>
        <v>309.81</v>
      </c>
      <c r="G16" s="185">
        <v>9.9499999999999993</v>
      </c>
      <c r="H16" s="135">
        <f t="shared" si="1"/>
        <v>309.73</v>
      </c>
      <c r="I16" s="185">
        <v>10</v>
      </c>
      <c r="J16" s="135">
        <f t="shared" si="2"/>
        <v>309.68</v>
      </c>
      <c r="K16" s="185">
        <v>10.050000000000001</v>
      </c>
      <c r="L16" s="135">
        <f t="shared" si="3"/>
        <v>309.63</v>
      </c>
      <c r="M16" s="134">
        <v>10.1</v>
      </c>
      <c r="N16" s="71">
        <f t="shared" si="4"/>
        <v>309.58</v>
      </c>
      <c r="O16" s="227"/>
      <c r="P16" s="97"/>
      <c r="Q16" s="97"/>
      <c r="R16" s="97"/>
      <c r="S16" s="97"/>
      <c r="T16" s="97"/>
      <c r="U16" s="97"/>
      <c r="V16" s="97"/>
      <c r="W16" s="97"/>
      <c r="X16" s="97"/>
      <c r="Y16" s="97"/>
    </row>
    <row r="17" spans="1:26" x14ac:dyDescent="0.25">
      <c r="A17" s="254" t="s">
        <v>41</v>
      </c>
      <c r="B17" s="255">
        <v>10.66</v>
      </c>
      <c r="C17" s="255">
        <v>0.57999999999999996</v>
      </c>
      <c r="D17" s="257">
        <v>316.58999999999997</v>
      </c>
      <c r="E17" s="426">
        <v>8.48</v>
      </c>
      <c r="F17" s="74">
        <f t="shared" si="0"/>
        <v>308.10999999999996</v>
      </c>
      <c r="G17" s="185">
        <v>8.67</v>
      </c>
      <c r="H17" s="135">
        <f t="shared" si="1"/>
        <v>307.91999999999996</v>
      </c>
      <c r="I17" s="185">
        <v>8.69</v>
      </c>
      <c r="J17" s="135">
        <f t="shared" si="2"/>
        <v>307.89999999999998</v>
      </c>
      <c r="K17" s="185">
        <v>8.6999999999999993</v>
      </c>
      <c r="L17" s="135">
        <f t="shared" si="3"/>
        <v>307.89</v>
      </c>
      <c r="M17" s="134">
        <v>8.75</v>
      </c>
      <c r="N17" s="71">
        <f t="shared" si="4"/>
        <v>307.83999999999997</v>
      </c>
      <c r="O17" s="227"/>
      <c r="P17" s="97"/>
      <c r="Q17" s="97"/>
      <c r="R17" s="97"/>
      <c r="S17" s="97"/>
      <c r="T17" s="97"/>
      <c r="U17" s="97"/>
      <c r="V17" s="97"/>
      <c r="W17" s="97"/>
      <c r="X17" s="97"/>
      <c r="Y17" s="97"/>
    </row>
    <row r="18" spans="1:26" x14ac:dyDescent="0.25">
      <c r="A18" s="254" t="s">
        <v>42</v>
      </c>
      <c r="B18" s="255">
        <v>8.2899999999999991</v>
      </c>
      <c r="C18" s="255">
        <v>0.43</v>
      </c>
      <c r="D18" s="257">
        <v>316.94</v>
      </c>
      <c r="E18" s="426">
        <v>8.11</v>
      </c>
      <c r="F18" s="74">
        <f t="shared" si="0"/>
        <v>308.83</v>
      </c>
      <c r="G18" s="185">
        <v>8.1999999999999993</v>
      </c>
      <c r="H18" s="135">
        <f t="shared" si="1"/>
        <v>308.74</v>
      </c>
      <c r="I18" s="185">
        <v>8.18</v>
      </c>
      <c r="J18" s="135">
        <f t="shared" si="2"/>
        <v>308.76</v>
      </c>
      <c r="K18" s="185">
        <v>8.1999999999999993</v>
      </c>
      <c r="L18" s="135">
        <f t="shared" si="3"/>
        <v>308.74</v>
      </c>
      <c r="M18" s="134">
        <v>8.23</v>
      </c>
      <c r="N18" s="71">
        <f t="shared" si="4"/>
        <v>308.70999999999998</v>
      </c>
      <c r="O18" s="227"/>
      <c r="P18" s="97"/>
      <c r="Q18" s="97"/>
      <c r="R18" s="97"/>
      <c r="S18" s="227"/>
      <c r="T18" s="97"/>
      <c r="U18" s="97"/>
      <c r="V18" s="97"/>
      <c r="W18" s="97"/>
      <c r="X18" s="97"/>
      <c r="Y18" s="97"/>
    </row>
    <row r="19" spans="1:26" ht="13.8" thickBot="1" x14ac:dyDescent="0.3">
      <c r="A19" s="262" t="s">
        <v>43</v>
      </c>
      <c r="B19" s="263">
        <v>9.49</v>
      </c>
      <c r="C19" s="263">
        <v>0.47</v>
      </c>
      <c r="D19" s="264">
        <v>315.02999999999997</v>
      </c>
      <c r="E19" s="430">
        <v>8.44</v>
      </c>
      <c r="F19" s="124">
        <f t="shared" si="0"/>
        <v>306.58999999999997</v>
      </c>
      <c r="G19" s="188">
        <v>8.34</v>
      </c>
      <c r="H19" s="512">
        <f t="shared" si="1"/>
        <v>306.69</v>
      </c>
      <c r="I19" s="185">
        <v>8.39</v>
      </c>
      <c r="J19" s="124">
        <f t="shared" si="2"/>
        <v>306.64</v>
      </c>
      <c r="K19" s="188">
        <v>8.48</v>
      </c>
      <c r="L19" s="124">
        <f t="shared" si="3"/>
        <v>306.54999999999995</v>
      </c>
      <c r="M19" s="628">
        <v>8.56</v>
      </c>
      <c r="N19" s="634">
        <f t="shared" si="4"/>
        <v>306.46999999999997</v>
      </c>
      <c r="O19" s="227"/>
      <c r="P19" s="97"/>
      <c r="Q19" s="97"/>
      <c r="R19" s="97"/>
      <c r="S19" s="97"/>
      <c r="T19" s="261"/>
      <c r="U19" s="97"/>
      <c r="V19" s="97"/>
      <c r="W19" s="253"/>
      <c r="X19" s="253"/>
      <c r="Y19" s="253"/>
    </row>
    <row r="20" spans="1:26" ht="13.8" thickBot="1" x14ac:dyDescent="0.3">
      <c r="A20" s="266" t="s">
        <v>44</v>
      </c>
      <c r="B20" s="87">
        <v>20.329999999999998</v>
      </c>
      <c r="C20" s="88">
        <v>0.1</v>
      </c>
      <c r="D20" s="169">
        <v>307.95</v>
      </c>
      <c r="E20" s="433"/>
      <c r="F20" s="444"/>
      <c r="G20" s="433"/>
      <c r="H20" s="441"/>
      <c r="I20" s="434"/>
      <c r="J20" s="441"/>
      <c r="K20" s="445"/>
      <c r="L20" s="441"/>
      <c r="M20" s="433"/>
      <c r="N20" s="441"/>
      <c r="O20" s="253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8"/>
    </row>
    <row r="21" spans="1:26" x14ac:dyDescent="0.25">
      <c r="A21" s="9"/>
      <c r="B21" s="97"/>
      <c r="C21" s="22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253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8"/>
    </row>
    <row r="22" spans="1:26" x14ac:dyDescent="0.25">
      <c r="A22" s="9"/>
      <c r="B22" s="97"/>
      <c r="C22" s="22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261"/>
      <c r="O22" s="253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8"/>
    </row>
    <row r="23" spans="1:26" ht="13.8" thickBot="1" x14ac:dyDescent="0.3">
      <c r="A23" s="9"/>
      <c r="B23" s="9"/>
      <c r="C23" s="97"/>
      <c r="D23" s="97"/>
      <c r="E23" s="97"/>
      <c r="F23" s="97"/>
      <c r="G23" s="97"/>
      <c r="H23" s="97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 spans="1:26" ht="13.8" thickBot="1" x14ac:dyDescent="0.3">
      <c r="A24" s="239"/>
      <c r="B24" s="269"/>
      <c r="C24" s="269"/>
      <c r="D24" s="270"/>
      <c r="E24" s="987">
        <v>2009</v>
      </c>
      <c r="F24" s="988"/>
      <c r="G24" s="988"/>
      <c r="H24" s="988"/>
      <c r="I24" s="988"/>
      <c r="J24" s="988"/>
      <c r="K24" s="988"/>
      <c r="L24" s="988"/>
      <c r="M24" s="988"/>
      <c r="N24" s="989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1:26" ht="13.8" thickBot="1" x14ac:dyDescent="0.3">
      <c r="A25" s="271"/>
      <c r="B25" s="272"/>
      <c r="C25" s="272"/>
      <c r="D25" s="273"/>
      <c r="E25" s="1059" t="s">
        <v>3</v>
      </c>
      <c r="F25" s="995"/>
      <c r="G25" s="997" t="s">
        <v>5</v>
      </c>
      <c r="H25" s="995"/>
      <c r="I25" s="997" t="s">
        <v>7</v>
      </c>
      <c r="J25" s="995"/>
      <c r="K25" s="997" t="s">
        <v>9</v>
      </c>
      <c r="L25" s="995"/>
      <c r="M25" s="997" t="s">
        <v>11</v>
      </c>
      <c r="N25" s="9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 spans="1:26" ht="13.8" thickBot="1" x14ac:dyDescent="0.3">
      <c r="A26" s="1005"/>
      <c r="B26" s="1007" t="s">
        <v>30</v>
      </c>
      <c r="C26" s="1008" t="s">
        <v>31</v>
      </c>
      <c r="D26" s="1010" t="s">
        <v>32</v>
      </c>
      <c r="E26" s="987" t="s">
        <v>33</v>
      </c>
      <c r="F26" s="988"/>
      <c r="G26" s="988"/>
      <c r="H26" s="988"/>
      <c r="I26" s="988"/>
      <c r="J26" s="988"/>
      <c r="K26" s="988"/>
      <c r="L26" s="988"/>
      <c r="M26" s="988"/>
      <c r="N26" s="989"/>
    </row>
    <row r="27" spans="1:26" ht="13.8" thickBot="1" x14ac:dyDescent="0.3">
      <c r="A27" s="1006"/>
      <c r="B27" s="1002"/>
      <c r="C27" s="1009"/>
      <c r="D27" s="1011"/>
      <c r="E27" s="245" t="s">
        <v>34</v>
      </c>
      <c r="F27" s="446" t="s">
        <v>35</v>
      </c>
      <c r="G27" s="247" t="s">
        <v>34</v>
      </c>
      <c r="H27" s="248" t="s">
        <v>35</v>
      </c>
      <c r="I27" s="247" t="s">
        <v>34</v>
      </c>
      <c r="J27" s="248" t="s">
        <v>35</v>
      </c>
      <c r="K27" s="245" t="s">
        <v>34</v>
      </c>
      <c r="L27" s="246" t="s">
        <v>35</v>
      </c>
      <c r="M27" s="245" t="s">
        <v>34</v>
      </c>
      <c r="N27" s="246" t="s">
        <v>35</v>
      </c>
      <c r="Q27" s="275" t="s">
        <v>82</v>
      </c>
      <c r="R27" t="s">
        <v>137</v>
      </c>
    </row>
    <row r="28" spans="1:26" x14ac:dyDescent="0.25">
      <c r="A28" s="276" t="s">
        <v>45</v>
      </c>
      <c r="B28" s="277">
        <v>16.41</v>
      </c>
      <c r="C28" s="14">
        <v>0.76</v>
      </c>
      <c r="D28" s="106">
        <v>316.07</v>
      </c>
      <c r="E28" s="419">
        <v>4.0999999999999996</v>
      </c>
      <c r="F28" s="252">
        <f>D28-E28</f>
        <v>311.96999999999997</v>
      </c>
      <c r="G28" s="629">
        <v>4.0999999999999996</v>
      </c>
      <c r="H28" s="513">
        <f>D28-G28</f>
        <v>311.96999999999997</v>
      </c>
      <c r="I28" s="631">
        <v>4.1500000000000004</v>
      </c>
      <c r="J28" s="630">
        <f>D28-I28</f>
        <v>311.92</v>
      </c>
      <c r="K28" s="181">
        <v>4.2</v>
      </c>
      <c r="L28" s="182">
        <f>D28-K28</f>
        <v>311.87</v>
      </c>
      <c r="M28" s="632">
        <v>4.3</v>
      </c>
      <c r="N28" s="521">
        <f>D28-M28</f>
        <v>311.77</v>
      </c>
      <c r="Q28" s="282" t="s">
        <v>84</v>
      </c>
      <c r="R28" t="s">
        <v>138</v>
      </c>
    </row>
    <row r="29" spans="1:26" x14ac:dyDescent="0.25">
      <c r="A29" s="254" t="s">
        <v>46</v>
      </c>
      <c r="B29" s="255">
        <v>8.48</v>
      </c>
      <c r="C29" s="24">
        <v>0.77</v>
      </c>
      <c r="D29" s="111">
        <v>316.14999999999998</v>
      </c>
      <c r="E29" s="426">
        <v>3.67</v>
      </c>
      <c r="F29" s="286">
        <f>D29-E29</f>
        <v>312.47999999999996</v>
      </c>
      <c r="G29" s="185">
        <v>3.65</v>
      </c>
      <c r="H29" s="344">
        <f>D29-G29</f>
        <v>312.5</v>
      </c>
      <c r="I29" s="284">
        <v>3.75</v>
      </c>
      <c r="J29" s="285">
        <f>D29-I29</f>
        <v>312.39999999999998</v>
      </c>
      <c r="K29" s="185">
        <v>3.85</v>
      </c>
      <c r="L29" s="135">
        <f>D29-K29</f>
        <v>312.29999999999995</v>
      </c>
      <c r="M29" s="134">
        <v>3.95</v>
      </c>
      <c r="N29" s="72">
        <f>D29-M29</f>
        <v>312.2</v>
      </c>
    </row>
    <row r="30" spans="1:26" x14ac:dyDescent="0.25">
      <c r="A30" s="254" t="s">
        <v>47</v>
      </c>
      <c r="B30" s="255">
        <v>24.17</v>
      </c>
      <c r="C30" s="24">
        <v>0.51</v>
      </c>
      <c r="D30" s="111">
        <v>332.39</v>
      </c>
      <c r="E30" s="426">
        <v>22.41</v>
      </c>
      <c r="F30" s="260">
        <f>D30-E30</f>
        <v>309.97999999999996</v>
      </c>
      <c r="G30" s="185">
        <v>22.72</v>
      </c>
      <c r="H30" s="285">
        <f>D30-G30</f>
        <v>309.66999999999996</v>
      </c>
      <c r="I30" s="284">
        <v>22.7</v>
      </c>
      <c r="J30" s="285">
        <f>D30-I30</f>
        <v>309.69</v>
      </c>
      <c r="K30" s="185">
        <v>22.8</v>
      </c>
      <c r="L30" s="72">
        <f>D30-K30</f>
        <v>309.58999999999997</v>
      </c>
      <c r="M30" s="134">
        <v>22.76</v>
      </c>
      <c r="N30" s="135">
        <f>D30-M30</f>
        <v>309.63</v>
      </c>
    </row>
    <row r="31" spans="1:26" ht="13.8" thickBot="1" x14ac:dyDescent="0.3">
      <c r="A31" s="288" t="s">
        <v>48</v>
      </c>
      <c r="B31" s="289">
        <v>13.55</v>
      </c>
      <c r="C31" s="38">
        <v>0.7</v>
      </c>
      <c r="D31" s="114">
        <v>299.04000000000002</v>
      </c>
      <c r="E31" s="430">
        <v>4.75</v>
      </c>
      <c r="F31" s="265">
        <f>D31-E31</f>
        <v>294.29000000000002</v>
      </c>
      <c r="G31" s="188">
        <v>4.8</v>
      </c>
      <c r="H31" s="292">
        <f>D31-G31</f>
        <v>294.24</v>
      </c>
      <c r="I31" s="291">
        <v>4.95</v>
      </c>
      <c r="J31" s="292">
        <f>D31-I31</f>
        <v>294.09000000000003</v>
      </c>
      <c r="K31" s="188">
        <v>4.95</v>
      </c>
      <c r="L31" s="124">
        <f>D31-K31</f>
        <v>294.09000000000003</v>
      </c>
      <c r="M31" s="633">
        <v>4.9800000000000004</v>
      </c>
      <c r="N31" s="294">
        <f>D31-M31</f>
        <v>294.06</v>
      </c>
    </row>
    <row r="32" spans="1:26" x14ac:dyDescent="0.25">
      <c r="A32" s="9"/>
      <c r="B32" s="97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</row>
    <row r="33" spans="1:26" x14ac:dyDescent="0.25">
      <c r="K33" s="97"/>
      <c r="L33" s="97"/>
    </row>
    <row r="34" spans="1:26" ht="13.8" thickBot="1" x14ac:dyDescent="0.3">
      <c r="A34" s="296"/>
      <c r="B34" s="296"/>
      <c r="C34" s="295"/>
      <c r="D34" s="259"/>
      <c r="E34" s="259"/>
      <c r="F34" s="297"/>
      <c r="G34" s="259"/>
      <c r="H34" s="259"/>
      <c r="I34" s="259"/>
      <c r="J34" s="298"/>
    </row>
    <row r="35" spans="1:26" ht="13.8" thickBot="1" x14ac:dyDescent="0.3">
      <c r="A35" s="1031" t="s">
        <v>57</v>
      </c>
      <c r="B35" s="1032"/>
      <c r="C35" s="1032"/>
      <c r="D35" s="1033"/>
      <c r="E35" s="987">
        <v>2009</v>
      </c>
      <c r="F35" s="988"/>
      <c r="G35" s="988"/>
      <c r="H35" s="988"/>
      <c r="I35" s="988"/>
      <c r="J35" s="988"/>
      <c r="K35" s="989"/>
      <c r="L35" s="241"/>
      <c r="M35" s="241"/>
      <c r="O35" s="1040"/>
      <c r="P35" s="1041"/>
      <c r="Q35" s="987">
        <v>2009</v>
      </c>
      <c r="R35" s="989"/>
      <c r="S35" s="241"/>
    </row>
    <row r="36" spans="1:26" ht="39" customHeight="1" thickBot="1" x14ac:dyDescent="0.3">
      <c r="A36" s="1034"/>
      <c r="B36" s="1035"/>
      <c r="C36" s="1035"/>
      <c r="D36" s="1036"/>
      <c r="E36" s="1060" t="s">
        <v>58</v>
      </c>
      <c r="F36" s="1063" t="s">
        <v>59</v>
      </c>
      <c r="G36" s="1017" t="s">
        <v>30</v>
      </c>
      <c r="H36" s="1020" t="s">
        <v>78</v>
      </c>
      <c r="I36" s="1021"/>
      <c r="J36" s="1021"/>
      <c r="K36" s="1022"/>
      <c r="L36" s="480"/>
      <c r="M36" s="480"/>
      <c r="O36" s="1023" t="s">
        <v>2</v>
      </c>
      <c r="P36" s="1024"/>
      <c r="Q36" s="523" t="s">
        <v>4</v>
      </c>
      <c r="R36" s="477" t="s">
        <v>9</v>
      </c>
      <c r="S36" s="241"/>
      <c r="V36" s="301"/>
    </row>
    <row r="37" spans="1:26" ht="13.8" thickBot="1" x14ac:dyDescent="0.3">
      <c r="A37" s="1034"/>
      <c r="B37" s="1035"/>
      <c r="C37" s="1035"/>
      <c r="D37" s="1036"/>
      <c r="E37" s="1061"/>
      <c r="F37" s="1064"/>
      <c r="G37" s="1018"/>
      <c r="H37" s="1067" t="s">
        <v>5</v>
      </c>
      <c r="I37" s="1070"/>
      <c r="J37" s="1067" t="s">
        <v>9</v>
      </c>
      <c r="K37" s="1068"/>
      <c r="L37" s="1069"/>
      <c r="M37" s="1069"/>
      <c r="O37" s="1029" t="s">
        <v>86</v>
      </c>
      <c r="P37" s="1030"/>
      <c r="Q37" s="522">
        <v>2.06</v>
      </c>
      <c r="R37" s="333">
        <v>2.02</v>
      </c>
      <c r="S37" s="261"/>
    </row>
    <row r="38" spans="1:26" ht="13.8" thickBot="1" x14ac:dyDescent="0.3">
      <c r="A38" s="1037"/>
      <c r="B38" s="1038"/>
      <c r="C38" s="1038"/>
      <c r="D38" s="1039"/>
      <c r="E38" s="1062"/>
      <c r="F38" s="1065"/>
      <c r="G38" s="1019"/>
      <c r="H38" s="499" t="s">
        <v>34</v>
      </c>
      <c r="I38" s="500" t="s">
        <v>35</v>
      </c>
      <c r="J38" s="501" t="s">
        <v>34</v>
      </c>
      <c r="K38" s="502" t="s">
        <v>35</v>
      </c>
      <c r="L38" s="504"/>
      <c r="M38" s="504"/>
      <c r="O38" s="1042" t="s">
        <v>87</v>
      </c>
      <c r="P38" s="1043"/>
      <c r="Q38" s="635">
        <v>0.12</v>
      </c>
      <c r="R38" s="285">
        <v>0.12</v>
      </c>
      <c r="S38" s="97"/>
      <c r="V38" s="275"/>
    </row>
    <row r="39" spans="1:26" x14ac:dyDescent="0.25">
      <c r="A39" s="1053" t="s">
        <v>60</v>
      </c>
      <c r="B39" s="1054"/>
      <c r="C39" s="1054"/>
      <c r="D39" s="1055"/>
      <c r="E39" s="230" t="s">
        <v>61</v>
      </c>
      <c r="F39" s="212">
        <v>317.32</v>
      </c>
      <c r="G39" s="310">
        <v>309.37</v>
      </c>
      <c r="H39" s="437">
        <v>7.4</v>
      </c>
      <c r="I39" s="518">
        <f t="shared" ref="I39:I50" si="5">F39-H39</f>
        <v>309.92</v>
      </c>
      <c r="J39" s="508">
        <v>7.35</v>
      </c>
      <c r="K39" s="515">
        <f t="shared" ref="K39:K50" si="6">F39-J39</f>
        <v>309.96999999999997</v>
      </c>
      <c r="L39" s="586"/>
      <c r="M39" s="586"/>
      <c r="O39" s="1042" t="s">
        <v>88</v>
      </c>
      <c r="P39" s="1043"/>
      <c r="Q39" s="636">
        <v>0.32</v>
      </c>
      <c r="R39" s="344">
        <v>0.38</v>
      </c>
      <c r="S39" s="97"/>
    </row>
    <row r="40" spans="1:26" x14ac:dyDescent="0.25">
      <c r="A40" s="1014" t="s">
        <v>201</v>
      </c>
      <c r="B40" s="1015"/>
      <c r="C40" s="1015"/>
      <c r="D40" s="1016"/>
      <c r="E40" s="214" t="s">
        <v>62</v>
      </c>
      <c r="F40" s="217">
        <v>313.52999999999997</v>
      </c>
      <c r="G40" s="316">
        <v>308.08</v>
      </c>
      <c r="H40" s="438">
        <v>5.03</v>
      </c>
      <c r="I40" s="516">
        <f t="shared" si="5"/>
        <v>308.5</v>
      </c>
      <c r="J40" s="509">
        <v>5.0999999999999996</v>
      </c>
      <c r="K40" s="519">
        <f t="shared" si="6"/>
        <v>308.42999999999995</v>
      </c>
      <c r="L40" s="586"/>
      <c r="M40" s="586"/>
      <c r="O40" s="1042" t="s">
        <v>89</v>
      </c>
      <c r="P40" s="1043"/>
      <c r="Q40" s="308">
        <v>0.26</v>
      </c>
      <c r="R40" s="309">
        <v>0.19</v>
      </c>
      <c r="S40" s="227"/>
    </row>
    <row r="41" spans="1:26" ht="13.8" thickBot="1" x14ac:dyDescent="0.3">
      <c r="A41" s="1014" t="s">
        <v>202</v>
      </c>
      <c r="B41" s="1015"/>
      <c r="C41" s="1015"/>
      <c r="D41" s="1016"/>
      <c r="E41" s="214" t="s">
        <v>63</v>
      </c>
      <c r="F41" s="218">
        <v>322.39999999999998</v>
      </c>
      <c r="G41" s="316">
        <v>307.35000000000002</v>
      </c>
      <c r="H41" s="438">
        <v>14.2</v>
      </c>
      <c r="I41" s="516">
        <f t="shared" si="5"/>
        <v>308.2</v>
      </c>
      <c r="J41" s="510">
        <v>14.31</v>
      </c>
      <c r="K41" s="519">
        <f t="shared" si="6"/>
        <v>308.08999999999997</v>
      </c>
      <c r="L41" s="586"/>
      <c r="M41" s="586"/>
      <c r="O41" s="1045" t="s">
        <v>90</v>
      </c>
      <c r="P41" s="1046"/>
      <c r="Q41" s="321">
        <v>1.7999999999999999E-2</v>
      </c>
      <c r="R41" s="322">
        <v>0.01</v>
      </c>
      <c r="S41" s="227"/>
    </row>
    <row r="42" spans="1:26" ht="13.8" thickBot="1" x14ac:dyDescent="0.3">
      <c r="A42" s="1014" t="s">
        <v>203</v>
      </c>
      <c r="B42" s="1056"/>
      <c r="C42" s="1056"/>
      <c r="D42" s="1057"/>
      <c r="E42" s="214" t="s">
        <v>64</v>
      </c>
      <c r="F42" s="217">
        <v>318.75</v>
      </c>
      <c r="G42" s="316">
        <v>307.60000000000002</v>
      </c>
      <c r="H42" s="438">
        <v>10.6</v>
      </c>
      <c r="I42" s="516">
        <f t="shared" si="5"/>
        <v>308.14999999999998</v>
      </c>
      <c r="J42" s="509">
        <v>10.71</v>
      </c>
      <c r="K42" s="519">
        <f t="shared" si="6"/>
        <v>308.04000000000002</v>
      </c>
      <c r="L42" s="586"/>
      <c r="M42" s="586"/>
    </row>
    <row r="43" spans="1:26" ht="13.8" thickBot="1" x14ac:dyDescent="0.3">
      <c r="A43" s="1014" t="s">
        <v>204</v>
      </c>
      <c r="B43" s="1015"/>
      <c r="C43" s="1015"/>
      <c r="D43" s="1016"/>
      <c r="E43" s="214" t="s">
        <v>65</v>
      </c>
      <c r="F43" s="217">
        <v>331.54</v>
      </c>
      <c r="G43" s="316">
        <v>308.99</v>
      </c>
      <c r="H43" s="438">
        <v>22.1</v>
      </c>
      <c r="I43" s="516">
        <f t="shared" si="5"/>
        <v>309.44</v>
      </c>
      <c r="J43" s="509">
        <v>22.12</v>
      </c>
      <c r="K43" s="519">
        <f t="shared" si="6"/>
        <v>309.42</v>
      </c>
      <c r="L43" s="586"/>
      <c r="M43" s="586"/>
      <c r="O43" s="323"/>
      <c r="P43" s="987">
        <v>2009</v>
      </c>
      <c r="Q43" s="988"/>
      <c r="R43" s="988"/>
      <c r="S43" s="988"/>
      <c r="T43" s="988"/>
      <c r="U43" s="988"/>
      <c r="V43" s="988"/>
      <c r="W43" s="988"/>
      <c r="X43" s="988"/>
      <c r="Y43" s="988"/>
      <c r="Z43" s="989"/>
    </row>
    <row r="44" spans="1:26" ht="13.8" thickBot="1" x14ac:dyDescent="0.3">
      <c r="A44" s="1014" t="s">
        <v>216</v>
      </c>
      <c r="B44" s="1015"/>
      <c r="C44" s="1015"/>
      <c r="D44" s="1016"/>
      <c r="E44" s="214" t="s">
        <v>66</v>
      </c>
      <c r="F44" s="217">
        <v>323.19</v>
      </c>
      <c r="G44" s="316">
        <v>320.58999999999997</v>
      </c>
      <c r="H44" s="438">
        <v>14.36</v>
      </c>
      <c r="I44" s="516">
        <f t="shared" si="5"/>
        <v>308.83</v>
      </c>
      <c r="J44" s="509">
        <v>14.38</v>
      </c>
      <c r="K44" s="519">
        <f t="shared" si="6"/>
        <v>308.81</v>
      </c>
      <c r="L44" s="586"/>
      <c r="M44" s="586"/>
      <c r="O44" s="524" t="s">
        <v>2</v>
      </c>
      <c r="P44" s="326" t="s">
        <v>91</v>
      </c>
      <c r="Q44" s="244" t="s">
        <v>3</v>
      </c>
      <c r="R44" s="244" t="s">
        <v>4</v>
      </c>
      <c r="S44" s="244" t="s">
        <v>5</v>
      </c>
      <c r="T44" s="325" t="s">
        <v>6</v>
      </c>
      <c r="U44" s="244" t="s">
        <v>7</v>
      </c>
      <c r="V44" s="326" t="s">
        <v>8</v>
      </c>
      <c r="W44" s="244" t="s">
        <v>9</v>
      </c>
      <c r="X44" s="325" t="s">
        <v>10</v>
      </c>
      <c r="Y44" s="325" t="s">
        <v>11</v>
      </c>
      <c r="Z44" s="327" t="s">
        <v>12</v>
      </c>
    </row>
    <row r="45" spans="1:26" x14ac:dyDescent="0.25">
      <c r="A45" s="1014" t="s">
        <v>206</v>
      </c>
      <c r="B45" s="1015"/>
      <c r="C45" s="1015"/>
      <c r="D45" s="1016"/>
      <c r="E45" s="214" t="s">
        <v>67</v>
      </c>
      <c r="F45" s="217">
        <v>328.24</v>
      </c>
      <c r="G45" s="316">
        <v>308.79000000000002</v>
      </c>
      <c r="H45" s="438">
        <v>18.87</v>
      </c>
      <c r="I45" s="519">
        <f t="shared" si="5"/>
        <v>309.37</v>
      </c>
      <c r="J45" s="509">
        <v>18.86</v>
      </c>
      <c r="K45" s="516">
        <f t="shared" si="6"/>
        <v>309.38</v>
      </c>
      <c r="L45" s="586"/>
      <c r="M45" s="586"/>
      <c r="O45" s="328" t="s">
        <v>93</v>
      </c>
      <c r="P45" s="637"/>
      <c r="Q45" s="638">
        <v>2.25</v>
      </c>
      <c r="R45" s="639"/>
      <c r="S45" s="639"/>
      <c r="T45" s="640">
        <v>1.7</v>
      </c>
      <c r="U45" s="639"/>
      <c r="V45" s="641"/>
      <c r="W45" s="639">
        <v>1.85</v>
      </c>
      <c r="X45" s="642"/>
      <c r="Y45" s="642"/>
      <c r="Z45" s="643">
        <v>2.08</v>
      </c>
    </row>
    <row r="46" spans="1:26" x14ac:dyDescent="0.25">
      <c r="A46" s="1014" t="s">
        <v>207</v>
      </c>
      <c r="B46" s="1015"/>
      <c r="C46" s="1015"/>
      <c r="D46" s="1016"/>
      <c r="E46" s="214" t="s">
        <v>68</v>
      </c>
      <c r="F46" s="217">
        <v>331.59</v>
      </c>
      <c r="G46" s="316">
        <v>308.94</v>
      </c>
      <c r="H46" s="438">
        <v>22.12</v>
      </c>
      <c r="I46" s="519">
        <f t="shared" si="5"/>
        <v>309.46999999999997</v>
      </c>
      <c r="J46" s="509">
        <v>22.08</v>
      </c>
      <c r="K46" s="516">
        <f t="shared" si="6"/>
        <v>309.51</v>
      </c>
      <c r="L46" s="586"/>
      <c r="M46" s="586"/>
      <c r="O46" s="334" t="s">
        <v>94</v>
      </c>
      <c r="P46" s="644">
        <v>0.35</v>
      </c>
      <c r="Q46" s="645">
        <v>0.45</v>
      </c>
      <c r="R46" s="646">
        <v>0.4</v>
      </c>
      <c r="S46" s="646">
        <v>0.35</v>
      </c>
      <c r="T46" s="646">
        <v>0.3</v>
      </c>
      <c r="U46" s="646">
        <v>0.35</v>
      </c>
      <c r="V46" s="647">
        <v>0.25</v>
      </c>
      <c r="W46" s="646">
        <v>0.28000000000000003</v>
      </c>
      <c r="X46" s="648">
        <v>0.3</v>
      </c>
      <c r="Y46" s="648">
        <v>0.4</v>
      </c>
      <c r="Z46" s="649">
        <v>0.45</v>
      </c>
    </row>
    <row r="47" spans="1:26" x14ac:dyDescent="0.25">
      <c r="A47" s="1014" t="s">
        <v>208</v>
      </c>
      <c r="B47" s="1015"/>
      <c r="C47" s="1015"/>
      <c r="D47" s="1016"/>
      <c r="E47" s="214" t="s">
        <v>69</v>
      </c>
      <c r="F47" s="218">
        <v>328.5</v>
      </c>
      <c r="G47" s="316">
        <v>308.60000000000002</v>
      </c>
      <c r="H47" s="438">
        <v>19.239999999999998</v>
      </c>
      <c r="I47" s="516">
        <f t="shared" si="5"/>
        <v>309.26</v>
      </c>
      <c r="J47" s="510">
        <v>19.25</v>
      </c>
      <c r="K47" s="519">
        <f t="shared" si="6"/>
        <v>309.25</v>
      </c>
      <c r="L47" s="586"/>
      <c r="M47" s="586"/>
      <c r="O47" s="334" t="s">
        <v>95</v>
      </c>
      <c r="P47" s="644"/>
      <c r="Q47" s="645">
        <v>5.2</v>
      </c>
      <c r="R47" s="646"/>
      <c r="S47" s="646"/>
      <c r="T47" s="650">
        <v>2.7</v>
      </c>
      <c r="U47" s="646"/>
      <c r="V47" s="651"/>
      <c r="W47" s="646">
        <v>3</v>
      </c>
      <c r="X47" s="648"/>
      <c r="Y47" s="648"/>
      <c r="Z47" s="652">
        <v>3.35</v>
      </c>
    </row>
    <row r="48" spans="1:26" x14ac:dyDescent="0.25">
      <c r="A48" s="1014" t="s">
        <v>209</v>
      </c>
      <c r="B48" s="1015"/>
      <c r="C48" s="1015"/>
      <c r="D48" s="1016"/>
      <c r="E48" s="214" t="s">
        <v>70</v>
      </c>
      <c r="F48" s="218">
        <v>330.6</v>
      </c>
      <c r="G48" s="316">
        <v>309</v>
      </c>
      <c r="H48" s="438">
        <v>21.11</v>
      </c>
      <c r="I48" s="519">
        <f t="shared" si="5"/>
        <v>309.49</v>
      </c>
      <c r="J48" s="509">
        <v>21.07</v>
      </c>
      <c r="K48" s="516">
        <f t="shared" si="6"/>
        <v>309.53000000000003</v>
      </c>
      <c r="L48" s="586"/>
      <c r="M48" s="586"/>
      <c r="O48" s="334" t="s">
        <v>96</v>
      </c>
      <c r="P48" s="644"/>
      <c r="Q48" s="645">
        <v>3.15</v>
      </c>
      <c r="R48" s="646"/>
      <c r="S48" s="646"/>
      <c r="T48" s="650">
        <v>1.75</v>
      </c>
      <c r="U48" s="646"/>
      <c r="V48" s="651"/>
      <c r="W48" s="646">
        <v>1.8</v>
      </c>
      <c r="X48" s="648"/>
      <c r="Y48" s="648"/>
      <c r="Z48" s="652">
        <v>1.95</v>
      </c>
    </row>
    <row r="49" spans="1:26" x14ac:dyDescent="0.25">
      <c r="A49" s="1014" t="s">
        <v>97</v>
      </c>
      <c r="B49" s="1015"/>
      <c r="C49" s="1015"/>
      <c r="D49" s="1016"/>
      <c r="E49" s="214" t="s">
        <v>72</v>
      </c>
      <c r="F49" s="217">
        <v>329.93</v>
      </c>
      <c r="G49" s="316">
        <v>308.43</v>
      </c>
      <c r="H49" s="438">
        <v>20.63</v>
      </c>
      <c r="I49" s="519">
        <f t="shared" si="5"/>
        <v>309.3</v>
      </c>
      <c r="J49" s="509">
        <v>20.62</v>
      </c>
      <c r="K49" s="516">
        <f t="shared" si="6"/>
        <v>309.31</v>
      </c>
      <c r="L49" s="586"/>
      <c r="M49" s="586"/>
      <c r="O49" s="334" t="s">
        <v>98</v>
      </c>
      <c r="P49" s="653">
        <v>2.5</v>
      </c>
      <c r="Q49" s="654">
        <v>2.25</v>
      </c>
      <c r="R49" s="655">
        <v>2.5</v>
      </c>
      <c r="S49" s="646">
        <v>2</v>
      </c>
      <c r="T49" s="646">
        <v>2.25</v>
      </c>
      <c r="U49" s="646">
        <v>2.15</v>
      </c>
      <c r="V49" s="647">
        <v>2</v>
      </c>
      <c r="W49" s="646">
        <v>2.11</v>
      </c>
      <c r="X49" s="648">
        <v>2.15</v>
      </c>
      <c r="Y49" s="648">
        <v>2.25</v>
      </c>
      <c r="Z49" s="652">
        <v>2.2000000000000002</v>
      </c>
    </row>
    <row r="50" spans="1:26" x14ac:dyDescent="0.25">
      <c r="A50" s="1014" t="s">
        <v>73</v>
      </c>
      <c r="B50" s="1015"/>
      <c r="C50" s="1015"/>
      <c r="D50" s="1016"/>
      <c r="E50" s="214" t="s">
        <v>74</v>
      </c>
      <c r="F50" s="217">
        <v>323.06</v>
      </c>
      <c r="G50" s="316">
        <v>307.45999999999998</v>
      </c>
      <c r="H50" s="438">
        <v>14.8</v>
      </c>
      <c r="I50" s="516">
        <f t="shared" si="5"/>
        <v>308.26</v>
      </c>
      <c r="J50" s="509">
        <v>14.88</v>
      </c>
      <c r="K50" s="519">
        <f t="shared" si="6"/>
        <v>308.18</v>
      </c>
      <c r="L50" s="586"/>
      <c r="M50" s="586"/>
      <c r="O50" s="334" t="s">
        <v>99</v>
      </c>
      <c r="P50" s="644">
        <v>2.2000000000000002</v>
      </c>
      <c r="Q50" s="654">
        <v>2</v>
      </c>
      <c r="R50" s="655">
        <v>2.6</v>
      </c>
      <c r="S50" s="646">
        <v>2.25</v>
      </c>
      <c r="T50" s="646">
        <v>2.2000000000000002</v>
      </c>
      <c r="U50" s="646">
        <v>2.1</v>
      </c>
      <c r="V50" s="647">
        <v>1.9</v>
      </c>
      <c r="W50" s="646">
        <v>2.0499999999999998</v>
      </c>
      <c r="X50" s="648">
        <v>2.1</v>
      </c>
      <c r="Y50" s="648">
        <v>2.15</v>
      </c>
      <c r="Z50" s="652">
        <v>2.1</v>
      </c>
    </row>
    <row r="51" spans="1:26" ht="13.8" x14ac:dyDescent="0.25">
      <c r="A51" s="1014" t="s">
        <v>211</v>
      </c>
      <c r="B51" s="1015"/>
      <c r="C51" s="1015"/>
      <c r="D51" s="1016"/>
      <c r="E51" s="214"/>
      <c r="F51" s="220">
        <v>0.15</v>
      </c>
      <c r="G51" s="316">
        <v>20.149999999999999</v>
      </c>
      <c r="H51" s="438">
        <v>19.3</v>
      </c>
      <c r="I51" s="507">
        <v>19.149999999999999</v>
      </c>
      <c r="J51" s="509"/>
      <c r="K51" s="507"/>
      <c r="L51" s="586"/>
      <c r="M51" s="586"/>
      <c r="O51" s="334" t="s">
        <v>100</v>
      </c>
      <c r="P51" s="644"/>
      <c r="Q51" s="645">
        <v>10.5</v>
      </c>
      <c r="R51" s="646"/>
      <c r="S51" s="646"/>
      <c r="T51" s="646">
        <v>6.5</v>
      </c>
      <c r="U51" s="646"/>
      <c r="V51" s="651"/>
      <c r="W51" s="646">
        <v>6.27</v>
      </c>
      <c r="X51" s="648"/>
      <c r="Y51" s="648"/>
      <c r="Z51" s="656">
        <v>6</v>
      </c>
    </row>
    <row r="52" spans="1:26" x14ac:dyDescent="0.25">
      <c r="A52" s="1014" t="s">
        <v>212</v>
      </c>
      <c r="B52" s="1015"/>
      <c r="C52" s="1015"/>
      <c r="D52" s="1016"/>
      <c r="E52" s="214">
        <v>184</v>
      </c>
      <c r="F52" s="217">
        <v>308.17</v>
      </c>
      <c r="G52" s="316">
        <v>305.42</v>
      </c>
      <c r="H52" s="438">
        <v>1.65</v>
      </c>
      <c r="I52" s="516">
        <f>F52-H52</f>
        <v>306.52000000000004</v>
      </c>
      <c r="J52" s="509">
        <v>1.78</v>
      </c>
      <c r="K52" s="519">
        <f>F52-J52</f>
        <v>306.39000000000004</v>
      </c>
      <c r="L52" s="586"/>
      <c r="M52" s="586"/>
      <c r="O52" s="334" t="s">
        <v>101</v>
      </c>
      <c r="P52" s="644">
        <v>0.55000000000000004</v>
      </c>
      <c r="Q52" s="645">
        <v>0.95</v>
      </c>
      <c r="R52" s="646">
        <v>0.85</v>
      </c>
      <c r="S52" s="646">
        <v>0.45</v>
      </c>
      <c r="T52" s="646">
        <v>0.47</v>
      </c>
      <c r="U52" s="646">
        <v>0.45</v>
      </c>
      <c r="V52" s="651">
        <v>0.45</v>
      </c>
      <c r="W52" s="650">
        <v>0.43</v>
      </c>
      <c r="X52" s="648">
        <v>0.5</v>
      </c>
      <c r="Y52" s="648">
        <v>0.66</v>
      </c>
      <c r="Z52" s="652">
        <v>0.55000000000000004</v>
      </c>
    </row>
    <row r="53" spans="1:26" x14ac:dyDescent="0.25">
      <c r="A53" s="1014" t="s">
        <v>213</v>
      </c>
      <c r="B53" s="1015"/>
      <c r="C53" s="1015"/>
      <c r="D53" s="1016"/>
      <c r="E53" s="214" t="s">
        <v>75</v>
      </c>
      <c r="F53" s="218">
        <v>311</v>
      </c>
      <c r="G53" s="316">
        <v>306.2</v>
      </c>
      <c r="H53" s="438">
        <v>2.7</v>
      </c>
      <c r="I53" s="516">
        <f>F53-H53</f>
        <v>308.3</v>
      </c>
      <c r="J53" s="510">
        <v>2.79</v>
      </c>
      <c r="K53" s="519">
        <f>F53-J53</f>
        <v>308.20999999999998</v>
      </c>
      <c r="L53" s="586"/>
      <c r="M53" s="586"/>
      <c r="O53" s="334" t="s">
        <v>102</v>
      </c>
      <c r="P53" s="644"/>
      <c r="Q53" s="645">
        <v>3.35</v>
      </c>
      <c r="R53" s="646"/>
      <c r="S53" s="646"/>
      <c r="T53" s="650">
        <v>2.5</v>
      </c>
      <c r="U53" s="646"/>
      <c r="V53" s="651"/>
      <c r="W53" s="646">
        <v>3.1</v>
      </c>
      <c r="X53" s="648"/>
      <c r="Y53" s="648"/>
      <c r="Z53" s="649">
        <v>3.35</v>
      </c>
    </row>
    <row r="54" spans="1:26" ht="13.8" thickBot="1" x14ac:dyDescent="0.3">
      <c r="A54" s="1014" t="s">
        <v>214</v>
      </c>
      <c r="B54" s="1015"/>
      <c r="C54" s="1015"/>
      <c r="D54" s="1016"/>
      <c r="E54" s="214" t="s">
        <v>76</v>
      </c>
      <c r="F54" s="217">
        <v>287.82</v>
      </c>
      <c r="G54" s="316">
        <v>282.47000000000003</v>
      </c>
      <c r="H54" s="438">
        <v>3.58</v>
      </c>
      <c r="I54" s="516">
        <f>F54-H54</f>
        <v>284.24</v>
      </c>
      <c r="J54" s="509">
        <v>4.4000000000000004</v>
      </c>
      <c r="K54" s="519">
        <f>F54-J54</f>
        <v>283.42</v>
      </c>
      <c r="L54" s="586"/>
      <c r="M54" s="586"/>
      <c r="O54" s="346" t="s">
        <v>103</v>
      </c>
      <c r="P54" s="660"/>
      <c r="Q54" s="661">
        <v>15</v>
      </c>
      <c r="R54" s="662"/>
      <c r="S54" s="662"/>
      <c r="T54" s="662">
        <v>2.7</v>
      </c>
      <c r="U54" s="662"/>
      <c r="V54" s="663"/>
      <c r="W54" s="664">
        <v>2</v>
      </c>
      <c r="X54" s="665"/>
      <c r="Y54" s="665"/>
      <c r="Z54" s="666">
        <v>2.35</v>
      </c>
    </row>
    <row r="55" spans="1:26" ht="13.8" thickBot="1" x14ac:dyDescent="0.3">
      <c r="A55" s="1050" t="s">
        <v>215</v>
      </c>
      <c r="B55" s="1051"/>
      <c r="C55" s="1051"/>
      <c r="D55" s="1052"/>
      <c r="E55" s="226" t="s">
        <v>77</v>
      </c>
      <c r="F55" s="224">
        <v>311.75</v>
      </c>
      <c r="G55" s="354" t="s">
        <v>29</v>
      </c>
      <c r="H55" s="439">
        <v>3.67</v>
      </c>
      <c r="I55" s="517">
        <f>F55-H55</f>
        <v>308.08</v>
      </c>
      <c r="J55" s="511">
        <v>4.1500000000000004</v>
      </c>
      <c r="K55" s="520">
        <f>F55-J55</f>
        <v>307.60000000000002</v>
      </c>
      <c r="L55" s="586"/>
      <c r="M55" s="586"/>
      <c r="O55" s="357" t="s">
        <v>104</v>
      </c>
      <c r="P55" s="667" t="str">
        <f>[1]souhrn!D13</f>
        <v>-</v>
      </c>
      <c r="Q55" s="668" t="str">
        <f>[1]souhrn!E13</f>
        <v>-</v>
      </c>
      <c r="R55" s="668" t="str">
        <f>[1]souhrn!F13</f>
        <v>-</v>
      </c>
      <c r="S55" s="668" t="str">
        <f>[1]souhrn!G13</f>
        <v>-</v>
      </c>
      <c r="T55" s="668" t="str">
        <f>[1]souhrn!H13</f>
        <v>-</v>
      </c>
      <c r="U55" s="668" t="str">
        <f>[1]souhrn!I13</f>
        <v>-</v>
      </c>
      <c r="V55" s="668" t="str">
        <f>[1]souhrn!J13</f>
        <v>-</v>
      </c>
      <c r="W55" s="668" t="str">
        <f>[1]souhrn!K13</f>
        <v>-</v>
      </c>
      <c r="X55" s="668"/>
      <c r="Y55" s="668"/>
      <c r="Z55" s="92" t="s">
        <v>29</v>
      </c>
    </row>
    <row r="57" spans="1:26" x14ac:dyDescent="0.25">
      <c r="N57" s="98"/>
    </row>
  </sheetData>
  <mergeCells count="59">
    <mergeCell ref="A44:D44"/>
    <mergeCell ref="A45:D45"/>
    <mergeCell ref="A46:D46"/>
    <mergeCell ref="A47:D47"/>
    <mergeCell ref="A54:D54"/>
    <mergeCell ref="A55:D55"/>
    <mergeCell ref="A48:D48"/>
    <mergeCell ref="A49:D49"/>
    <mergeCell ref="A50:D50"/>
    <mergeCell ref="A51:D51"/>
    <mergeCell ref="A52:D52"/>
    <mergeCell ref="A53:D53"/>
    <mergeCell ref="A43:D43"/>
    <mergeCell ref="P43:Z43"/>
    <mergeCell ref="A41:D41"/>
    <mergeCell ref="O39:P39"/>
    <mergeCell ref="A40:D40"/>
    <mergeCell ref="O40:P40"/>
    <mergeCell ref="A39:D39"/>
    <mergeCell ref="A35:D38"/>
    <mergeCell ref="O35:P35"/>
    <mergeCell ref="E35:K35"/>
    <mergeCell ref="O41:P41"/>
    <mergeCell ref="A42:D42"/>
    <mergeCell ref="Q35:R35"/>
    <mergeCell ref="E36:E38"/>
    <mergeCell ref="F36:F38"/>
    <mergeCell ref="G36:G38"/>
    <mergeCell ref="O36:P36"/>
    <mergeCell ref="H37:I37"/>
    <mergeCell ref="H36:K36"/>
    <mergeCell ref="J37:K37"/>
    <mergeCell ref="L37:M37"/>
    <mergeCell ref="O37:P37"/>
    <mergeCell ref="O38:P38"/>
    <mergeCell ref="A26:A27"/>
    <mergeCell ref="B26:B27"/>
    <mergeCell ref="C26:C27"/>
    <mergeCell ref="D26:D27"/>
    <mergeCell ref="E26:N26"/>
    <mergeCell ref="K25:L25"/>
    <mergeCell ref="M25:N25"/>
    <mergeCell ref="A10:A11"/>
    <mergeCell ref="B10:B11"/>
    <mergeCell ref="C10:C11"/>
    <mergeCell ref="D10:D11"/>
    <mergeCell ref="E10:N10"/>
    <mergeCell ref="E24:N24"/>
    <mergeCell ref="E25:F25"/>
    <mergeCell ref="G25:H25"/>
    <mergeCell ref="I25:J25"/>
    <mergeCell ref="A2:U2"/>
    <mergeCell ref="A4:U4"/>
    <mergeCell ref="E8:N8"/>
    <mergeCell ref="E9:F9"/>
    <mergeCell ref="G9:H9"/>
    <mergeCell ref="I9:J9"/>
    <mergeCell ref="K9:L9"/>
    <mergeCell ref="M9:N9"/>
  </mergeCells>
  <phoneticPr fontId="0" type="noConversion"/>
  <pageMargins left="0.4" right="0.26" top="0.75" bottom="0.48" header="0.4921259845" footer="0.4921259845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zoomScale="75" workbookViewId="0">
      <selection activeCell="A54" sqref="A54"/>
    </sheetView>
  </sheetViews>
  <sheetFormatPr defaultRowHeight="13.2" x14ac:dyDescent="0.25"/>
  <cols>
    <col min="1" max="1" width="5.6640625" customWidth="1"/>
    <col min="2" max="2" width="12" customWidth="1"/>
    <col min="13" max="13" width="12" bestFit="1" customWidth="1"/>
    <col min="14" max="14" width="10" bestFit="1" customWidth="1"/>
    <col min="20" max="20" width="9.33203125" customWidth="1"/>
  </cols>
  <sheetData>
    <row r="1" spans="1:25" ht="13.8" x14ac:dyDescent="0.25">
      <c r="X1" s="236"/>
      <c r="Y1" s="236" t="s">
        <v>79</v>
      </c>
    </row>
    <row r="2" spans="1:25" ht="17.399999999999999" x14ac:dyDescent="0.3">
      <c r="A2" s="992" t="s">
        <v>106</v>
      </c>
      <c r="B2" s="992"/>
      <c r="C2" s="992"/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  <c r="Q2" s="992"/>
      <c r="R2" s="992"/>
      <c r="S2" s="992"/>
      <c r="T2" s="992"/>
      <c r="U2" s="992"/>
    </row>
    <row r="3" spans="1:25" ht="17.399999999999999" x14ac:dyDescent="0.3">
      <c r="A3" s="237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</row>
    <row r="4" spans="1:25" ht="15.6" x14ac:dyDescent="0.3">
      <c r="A4" s="1071" t="s">
        <v>81</v>
      </c>
      <c r="B4" s="1071"/>
      <c r="C4" s="1071"/>
      <c r="D4" s="1071"/>
      <c r="E4" s="1071"/>
      <c r="F4" s="1071"/>
      <c r="G4" s="1071"/>
      <c r="H4" s="1071"/>
      <c r="I4" s="1071"/>
      <c r="J4" s="1071"/>
      <c r="K4" s="1071"/>
      <c r="L4" s="1071"/>
      <c r="M4" s="1071"/>
      <c r="N4" s="1071"/>
      <c r="O4" s="1071"/>
      <c r="P4" s="1071"/>
      <c r="Q4" s="1071"/>
      <c r="R4" s="1071"/>
      <c r="S4" s="1071"/>
      <c r="T4" s="1071"/>
      <c r="U4" s="1071"/>
    </row>
    <row r="5" spans="1:25" ht="15.6" x14ac:dyDescent="0.3">
      <c r="A5" s="238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</row>
    <row r="6" spans="1:25" ht="15.6" x14ac:dyDescent="0.3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</row>
    <row r="7" spans="1:25" ht="13.8" thickBot="1" x14ac:dyDescent="0.3"/>
    <row r="8" spans="1:25" ht="13.8" thickBot="1" x14ac:dyDescent="0.3">
      <c r="A8" s="239"/>
      <c r="B8" s="240"/>
      <c r="C8" s="240"/>
      <c r="D8" s="240"/>
      <c r="E8" s="987">
        <v>2008</v>
      </c>
      <c r="F8" s="988"/>
      <c r="G8" s="988"/>
      <c r="H8" s="988"/>
      <c r="I8" s="988"/>
      <c r="J8" s="988"/>
      <c r="K8" s="988"/>
      <c r="L8" s="988"/>
      <c r="M8" s="988"/>
      <c r="N8" s="989"/>
      <c r="O8" s="241"/>
      <c r="P8" s="241"/>
      <c r="Q8" s="241"/>
    </row>
    <row r="9" spans="1:25" ht="13.8" thickBot="1" x14ac:dyDescent="0.3">
      <c r="A9" s="242"/>
      <c r="B9" s="243"/>
      <c r="C9" s="243"/>
      <c r="D9" s="243"/>
      <c r="E9" s="1072" t="s">
        <v>3</v>
      </c>
      <c r="F9" s="1073"/>
      <c r="G9" s="995" t="s">
        <v>5</v>
      </c>
      <c r="H9" s="996"/>
      <c r="I9" s="996" t="s">
        <v>7</v>
      </c>
      <c r="J9" s="996"/>
      <c r="K9" s="997" t="s">
        <v>9</v>
      </c>
      <c r="L9" s="995"/>
      <c r="M9" s="997" t="s">
        <v>11</v>
      </c>
      <c r="N9" s="998"/>
      <c r="O9" s="241"/>
      <c r="P9" s="241"/>
      <c r="Q9" s="241"/>
    </row>
    <row r="10" spans="1:25" ht="13.8" thickBot="1" x14ac:dyDescent="0.3">
      <c r="A10" s="999"/>
      <c r="B10" s="1001" t="s">
        <v>30</v>
      </c>
      <c r="C10" s="1001" t="s">
        <v>31</v>
      </c>
      <c r="D10" s="1003" t="s">
        <v>32</v>
      </c>
      <c r="E10" s="987" t="s">
        <v>33</v>
      </c>
      <c r="F10" s="988"/>
      <c r="G10" s="988"/>
      <c r="H10" s="988"/>
      <c r="I10" s="988"/>
      <c r="J10" s="988"/>
      <c r="K10" s="988"/>
      <c r="L10" s="988"/>
      <c r="M10" s="988"/>
      <c r="N10" s="989"/>
      <c r="O10" s="241"/>
      <c r="P10" s="241"/>
      <c r="Q10" s="241"/>
      <c r="R10" s="241"/>
    </row>
    <row r="11" spans="1:25" ht="13.8" thickBot="1" x14ac:dyDescent="0.3">
      <c r="A11" s="1000"/>
      <c r="B11" s="1002"/>
      <c r="C11" s="1002"/>
      <c r="D11" s="1004"/>
      <c r="E11" s="245" t="s">
        <v>34</v>
      </c>
      <c r="F11" s="246" t="s">
        <v>35</v>
      </c>
      <c r="G11" s="245" t="s">
        <v>34</v>
      </c>
      <c r="H11" s="246" t="s">
        <v>35</v>
      </c>
      <c r="I11" s="245" t="s">
        <v>34</v>
      </c>
      <c r="J11" s="246" t="s">
        <v>35</v>
      </c>
      <c r="K11" s="245" t="s">
        <v>34</v>
      </c>
      <c r="L11" s="246" t="s">
        <v>35</v>
      </c>
      <c r="M11" s="247" t="s">
        <v>34</v>
      </c>
      <c r="N11" s="248" t="s">
        <v>35</v>
      </c>
      <c r="O11" s="59"/>
      <c r="P11" s="59"/>
      <c r="Q11" s="59"/>
      <c r="R11" s="59"/>
    </row>
    <row r="12" spans="1:25" x14ac:dyDescent="0.25">
      <c r="A12" s="249" t="s">
        <v>36</v>
      </c>
      <c r="B12" s="250">
        <v>8.1300000000000008</v>
      </c>
      <c r="C12" s="250">
        <v>0.45</v>
      </c>
      <c r="D12" s="251">
        <v>316.05</v>
      </c>
      <c r="E12" s="419">
        <v>7.6</v>
      </c>
      <c r="F12" s="421">
        <f>D12-E12</f>
        <v>308.45</v>
      </c>
      <c r="G12" s="419">
        <v>7.58</v>
      </c>
      <c r="H12" s="421">
        <f>D12-G12</f>
        <v>308.47000000000003</v>
      </c>
      <c r="I12" s="419">
        <v>7.55</v>
      </c>
      <c r="J12" s="110">
        <f>D12-I12</f>
        <v>308.5</v>
      </c>
      <c r="K12" s="419">
        <v>7.79</v>
      </c>
      <c r="L12" s="521">
        <f>D12-K12</f>
        <v>308.26</v>
      </c>
      <c r="M12" s="442">
        <v>7.59</v>
      </c>
      <c r="N12" s="424">
        <f>D12-M12</f>
        <v>308.46000000000004</v>
      </c>
      <c r="O12" s="227"/>
      <c r="P12" s="97"/>
      <c r="Q12" s="97"/>
      <c r="R12" s="97"/>
    </row>
    <row r="13" spans="1:25" x14ac:dyDescent="0.25">
      <c r="A13" s="254" t="s">
        <v>37</v>
      </c>
      <c r="B13" s="255">
        <v>7.65</v>
      </c>
      <c r="C13" s="256">
        <v>1</v>
      </c>
      <c r="D13" s="257">
        <v>314.99</v>
      </c>
      <c r="E13" s="426"/>
      <c r="F13" s="427"/>
      <c r="G13" s="426"/>
      <c r="H13" s="427"/>
      <c r="J13" s="427"/>
      <c r="K13" s="426"/>
      <c r="L13" s="427"/>
      <c r="M13" s="428"/>
      <c r="N13" s="424"/>
      <c r="O13" s="227"/>
      <c r="P13" s="97"/>
      <c r="Q13" s="97"/>
      <c r="R13" s="97"/>
    </row>
    <row r="14" spans="1:25" x14ac:dyDescent="0.25">
      <c r="A14" s="254" t="s">
        <v>38</v>
      </c>
      <c r="B14" s="255">
        <v>13.57</v>
      </c>
      <c r="C14" s="255">
        <v>0.65</v>
      </c>
      <c r="D14" s="257">
        <v>318.66000000000003</v>
      </c>
      <c r="E14" s="426">
        <v>10.76</v>
      </c>
      <c r="F14" s="427">
        <f t="shared" ref="F14:F19" si="0">D14-E14</f>
        <v>307.90000000000003</v>
      </c>
      <c r="G14" s="426">
        <v>10.74</v>
      </c>
      <c r="H14" s="74">
        <f t="shared" ref="H14:H19" si="1">D14-G14</f>
        <v>307.92</v>
      </c>
      <c r="I14" s="426">
        <v>10.76</v>
      </c>
      <c r="J14" s="427">
        <f t="shared" ref="J14:J19" si="2">D14-I14</f>
        <v>307.90000000000003</v>
      </c>
      <c r="K14" s="426">
        <v>11.12</v>
      </c>
      <c r="L14" s="72">
        <f t="shared" ref="L14:L19" si="3">D14-K14</f>
        <v>307.54000000000002</v>
      </c>
      <c r="M14" s="429">
        <v>10.84</v>
      </c>
      <c r="N14" s="424">
        <f t="shared" ref="N14:N19" si="4">D14-M14</f>
        <v>307.82000000000005</v>
      </c>
      <c r="O14" s="253"/>
      <c r="P14" s="97"/>
      <c r="Q14" s="97"/>
      <c r="R14" s="97"/>
    </row>
    <row r="15" spans="1:25" x14ac:dyDescent="0.25">
      <c r="A15" s="254" t="s">
        <v>39</v>
      </c>
      <c r="B15" s="255">
        <v>10.65</v>
      </c>
      <c r="C15" s="255">
        <v>0.51</v>
      </c>
      <c r="D15" s="257">
        <v>316.24</v>
      </c>
      <c r="E15" s="426">
        <v>7.45</v>
      </c>
      <c r="F15" s="74">
        <f t="shared" si="0"/>
        <v>308.79000000000002</v>
      </c>
      <c r="G15" s="426">
        <v>7.5</v>
      </c>
      <c r="H15" s="72">
        <f t="shared" si="1"/>
        <v>308.74</v>
      </c>
      <c r="I15" s="426">
        <v>7.47</v>
      </c>
      <c r="J15" s="427">
        <f t="shared" si="2"/>
        <v>308.77</v>
      </c>
      <c r="K15" s="426">
        <v>7.47</v>
      </c>
      <c r="L15" s="427">
        <f t="shared" si="3"/>
        <v>308.77</v>
      </c>
      <c r="M15" s="429">
        <v>7.49</v>
      </c>
      <c r="N15" s="424">
        <f t="shared" si="4"/>
        <v>308.75</v>
      </c>
      <c r="O15" s="253"/>
      <c r="P15" s="97"/>
      <c r="Q15" s="97"/>
      <c r="R15" s="97"/>
      <c r="S15" s="97"/>
      <c r="T15" s="97"/>
      <c r="U15" s="97"/>
      <c r="V15" s="97"/>
      <c r="W15" s="97"/>
      <c r="X15" s="97"/>
      <c r="Y15" s="97"/>
    </row>
    <row r="16" spans="1:25" x14ac:dyDescent="0.25">
      <c r="A16" s="254" t="s">
        <v>40</v>
      </c>
      <c r="B16" s="255">
        <v>10.67</v>
      </c>
      <c r="C16" s="255">
        <v>0.93</v>
      </c>
      <c r="D16" s="257">
        <v>319.68</v>
      </c>
      <c r="E16" s="426">
        <v>9.83</v>
      </c>
      <c r="F16" s="74">
        <f t="shared" si="0"/>
        <v>309.85000000000002</v>
      </c>
      <c r="G16" s="426">
        <v>9.93</v>
      </c>
      <c r="H16" s="427">
        <f t="shared" si="1"/>
        <v>309.75</v>
      </c>
      <c r="I16" s="426">
        <v>9.86</v>
      </c>
      <c r="J16" s="427">
        <f t="shared" si="2"/>
        <v>309.82</v>
      </c>
      <c r="K16" s="426">
        <v>10.15</v>
      </c>
      <c r="L16" s="72">
        <f t="shared" si="3"/>
        <v>309.53000000000003</v>
      </c>
      <c r="M16" s="429">
        <v>9.89</v>
      </c>
      <c r="N16" s="424">
        <f t="shared" si="4"/>
        <v>309.79000000000002</v>
      </c>
      <c r="O16" s="253"/>
      <c r="P16" s="97"/>
      <c r="Q16" s="97"/>
      <c r="R16" s="97"/>
      <c r="S16" s="97"/>
      <c r="T16" s="97"/>
      <c r="U16" s="97"/>
      <c r="V16" s="97"/>
      <c r="W16" s="97"/>
      <c r="X16" s="97"/>
      <c r="Y16" s="97"/>
    </row>
    <row r="17" spans="1:26" x14ac:dyDescent="0.25">
      <c r="A17" s="254" t="s">
        <v>41</v>
      </c>
      <c r="B17" s="255">
        <v>10.66</v>
      </c>
      <c r="C17" s="255">
        <v>0.57999999999999996</v>
      </c>
      <c r="D17" s="257">
        <v>316.58999999999997</v>
      </c>
      <c r="E17" s="426">
        <v>8.3800000000000008</v>
      </c>
      <c r="F17" s="74">
        <f t="shared" si="0"/>
        <v>308.20999999999998</v>
      </c>
      <c r="G17" s="426">
        <v>8.4</v>
      </c>
      <c r="H17" s="427">
        <f t="shared" si="1"/>
        <v>308.19</v>
      </c>
      <c r="I17" s="426">
        <v>8.43</v>
      </c>
      <c r="J17" s="427">
        <f t="shared" si="2"/>
        <v>308.15999999999997</v>
      </c>
      <c r="K17" s="426">
        <v>8.5500000000000007</v>
      </c>
      <c r="L17" s="72">
        <f t="shared" si="3"/>
        <v>308.03999999999996</v>
      </c>
      <c r="M17" s="429">
        <v>8.5</v>
      </c>
      <c r="N17" s="424">
        <f t="shared" si="4"/>
        <v>308.08999999999997</v>
      </c>
      <c r="O17" s="227"/>
      <c r="P17" s="97"/>
      <c r="Q17" s="97"/>
      <c r="R17" s="97"/>
      <c r="S17" s="97"/>
      <c r="T17" s="97"/>
      <c r="U17" s="97"/>
      <c r="V17" s="97"/>
      <c r="W17" s="97"/>
      <c r="X17" s="97"/>
      <c r="Y17" s="97"/>
    </row>
    <row r="18" spans="1:26" x14ac:dyDescent="0.25">
      <c r="A18" s="254" t="s">
        <v>42</v>
      </c>
      <c r="B18" s="255">
        <v>8.2899999999999991</v>
      </c>
      <c r="C18" s="255">
        <v>0.43</v>
      </c>
      <c r="D18" s="257">
        <v>316.94</v>
      </c>
      <c r="E18" s="426">
        <v>8.07</v>
      </c>
      <c r="F18" s="427">
        <f t="shared" si="0"/>
        <v>308.87</v>
      </c>
      <c r="G18" s="426">
        <v>8.14</v>
      </c>
      <c r="H18" s="72">
        <f t="shared" si="1"/>
        <v>308.8</v>
      </c>
      <c r="I18" s="426">
        <v>7.99</v>
      </c>
      <c r="J18" s="74">
        <f t="shared" si="2"/>
        <v>308.95</v>
      </c>
      <c r="K18" s="426">
        <v>8</v>
      </c>
      <c r="L18" s="427">
        <f t="shared" si="3"/>
        <v>308.94</v>
      </c>
      <c r="M18" s="429">
        <v>8</v>
      </c>
      <c r="N18" s="424">
        <f t="shared" si="4"/>
        <v>308.94</v>
      </c>
      <c r="O18" s="227"/>
      <c r="P18" s="97"/>
      <c r="Q18" s="97"/>
      <c r="R18" s="97"/>
      <c r="S18" s="227"/>
      <c r="T18" s="97"/>
      <c r="U18" s="97"/>
      <c r="V18" s="97"/>
      <c r="W18" s="97"/>
      <c r="X18" s="97"/>
      <c r="Y18" s="97"/>
    </row>
    <row r="19" spans="1:26" ht="13.8" thickBot="1" x14ac:dyDescent="0.3">
      <c r="A19" s="262" t="s">
        <v>43</v>
      </c>
      <c r="B19" s="263">
        <v>9.49</v>
      </c>
      <c r="C19" s="263">
        <v>0.47</v>
      </c>
      <c r="D19" s="264">
        <v>315.02999999999997</v>
      </c>
      <c r="E19" s="430">
        <v>8.41</v>
      </c>
      <c r="F19" s="431">
        <f t="shared" si="0"/>
        <v>306.61999999999995</v>
      </c>
      <c r="G19" s="430">
        <v>8.41</v>
      </c>
      <c r="H19" s="431">
        <f t="shared" si="1"/>
        <v>306.61999999999995</v>
      </c>
      <c r="I19" s="426">
        <v>8.3699999999999992</v>
      </c>
      <c r="J19" s="512">
        <f t="shared" si="2"/>
        <v>306.65999999999997</v>
      </c>
      <c r="K19" s="430">
        <v>8.5500000000000007</v>
      </c>
      <c r="L19" s="294">
        <f t="shared" si="3"/>
        <v>306.47999999999996</v>
      </c>
      <c r="M19" s="443">
        <v>8.4700000000000006</v>
      </c>
      <c r="N19" s="440">
        <f t="shared" si="4"/>
        <v>306.55999999999995</v>
      </c>
      <c r="O19" s="227"/>
      <c r="P19" s="97"/>
      <c r="Q19" s="97"/>
      <c r="R19" s="97"/>
      <c r="S19" s="97"/>
      <c r="T19" s="261"/>
      <c r="U19" s="97"/>
      <c r="V19" s="97"/>
      <c r="W19" s="253"/>
      <c r="X19" s="253"/>
      <c r="Y19" s="253"/>
    </row>
    <row r="20" spans="1:26" ht="13.8" thickBot="1" x14ac:dyDescent="0.3">
      <c r="A20" s="266" t="s">
        <v>44</v>
      </c>
      <c r="B20" s="87">
        <v>20.329999999999998</v>
      </c>
      <c r="C20" s="88">
        <v>0.1</v>
      </c>
      <c r="D20" s="169">
        <v>307.95</v>
      </c>
      <c r="E20" s="433"/>
      <c r="F20" s="444"/>
      <c r="G20" s="433"/>
      <c r="H20" s="441"/>
      <c r="I20" s="434"/>
      <c r="J20" s="441"/>
      <c r="K20" s="445"/>
      <c r="L20" s="441"/>
      <c r="M20" s="433"/>
      <c r="N20" s="441"/>
      <c r="O20" s="253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8"/>
    </row>
    <row r="21" spans="1:26" x14ac:dyDescent="0.25">
      <c r="A21" s="9"/>
      <c r="B21" s="97"/>
      <c r="C21" s="22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261"/>
      <c r="O21" s="253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8"/>
    </row>
    <row r="22" spans="1:26" ht="13.8" thickBot="1" x14ac:dyDescent="0.3">
      <c r="A22" s="9"/>
      <c r="B22" s="9"/>
      <c r="C22" s="97"/>
      <c r="D22" s="97"/>
      <c r="E22" s="97"/>
      <c r="F22" s="97"/>
      <c r="G22" s="97"/>
      <c r="H22" s="97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ht="13.8" thickBot="1" x14ac:dyDescent="0.3">
      <c r="A23" s="239"/>
      <c r="B23" s="269"/>
      <c r="C23" s="269"/>
      <c r="D23" s="270"/>
      <c r="E23" s="987">
        <v>2008</v>
      </c>
      <c r="F23" s="988"/>
      <c r="G23" s="988"/>
      <c r="H23" s="988"/>
      <c r="I23" s="988"/>
      <c r="J23" s="988"/>
      <c r="K23" s="988"/>
      <c r="L23" s="988"/>
      <c r="M23" s="988"/>
      <c r="N23" s="989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 spans="1:26" ht="13.8" thickBot="1" x14ac:dyDescent="0.3">
      <c r="A24" s="271"/>
      <c r="B24" s="272"/>
      <c r="C24" s="272"/>
      <c r="D24" s="273"/>
      <c r="E24" s="1059" t="s">
        <v>3</v>
      </c>
      <c r="F24" s="995"/>
      <c r="G24" s="997" t="s">
        <v>5</v>
      </c>
      <c r="H24" s="995"/>
      <c r="I24" s="997" t="s">
        <v>7</v>
      </c>
      <c r="J24" s="995"/>
      <c r="K24" s="997" t="s">
        <v>9</v>
      </c>
      <c r="L24" s="995"/>
      <c r="M24" s="997" t="s">
        <v>11</v>
      </c>
      <c r="N24" s="9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1:26" ht="13.8" thickBot="1" x14ac:dyDescent="0.3">
      <c r="A25" s="1005"/>
      <c r="B25" s="1007" t="s">
        <v>30</v>
      </c>
      <c r="C25" s="1008" t="s">
        <v>31</v>
      </c>
      <c r="D25" s="1010" t="s">
        <v>32</v>
      </c>
      <c r="E25" s="987" t="s">
        <v>33</v>
      </c>
      <c r="F25" s="988"/>
      <c r="G25" s="988"/>
      <c r="H25" s="988"/>
      <c r="I25" s="988"/>
      <c r="J25" s="988"/>
      <c r="K25" s="988"/>
      <c r="L25" s="988"/>
      <c r="M25" s="988"/>
      <c r="N25" s="989"/>
    </row>
    <row r="26" spans="1:26" ht="13.8" thickBot="1" x14ac:dyDescent="0.3">
      <c r="A26" s="1006"/>
      <c r="B26" s="1002"/>
      <c r="C26" s="1009"/>
      <c r="D26" s="1011"/>
      <c r="E26" s="245" t="s">
        <v>34</v>
      </c>
      <c r="F26" s="446" t="s">
        <v>35</v>
      </c>
      <c r="G26" s="247" t="s">
        <v>34</v>
      </c>
      <c r="H26" s="248" t="s">
        <v>35</v>
      </c>
      <c r="I26" s="247" t="s">
        <v>34</v>
      </c>
      <c r="J26" s="248" t="s">
        <v>35</v>
      </c>
      <c r="K26" s="245" t="s">
        <v>34</v>
      </c>
      <c r="L26" s="246" t="s">
        <v>35</v>
      </c>
      <c r="M26" s="245" t="s">
        <v>34</v>
      </c>
      <c r="N26" s="246" t="s">
        <v>35</v>
      </c>
      <c r="Q26" s="275" t="s">
        <v>82</v>
      </c>
      <c r="R26" t="s">
        <v>107</v>
      </c>
    </row>
    <row r="27" spans="1:26" x14ac:dyDescent="0.25">
      <c r="A27" s="276" t="s">
        <v>45</v>
      </c>
      <c r="B27" s="277">
        <v>16.41</v>
      </c>
      <c r="C27" s="14">
        <v>0.76</v>
      </c>
      <c r="D27" s="106">
        <v>316.07</v>
      </c>
      <c r="E27" s="419">
        <v>4.0999999999999996</v>
      </c>
      <c r="F27" s="420">
        <f>D27-E27</f>
        <v>311.96999999999997</v>
      </c>
      <c r="G27" s="423">
        <v>4.0199999999999996</v>
      </c>
      <c r="H27" s="513">
        <f>D27-G27</f>
        <v>312.05</v>
      </c>
      <c r="I27" s="408">
        <v>4.04</v>
      </c>
      <c r="J27" s="447">
        <f>D27-I27</f>
        <v>312.02999999999997</v>
      </c>
      <c r="K27" s="419">
        <v>4.13</v>
      </c>
      <c r="L27" s="421">
        <f>D27-K27</f>
        <v>311.94</v>
      </c>
      <c r="M27" s="422">
        <v>4.21</v>
      </c>
      <c r="N27" s="521">
        <f>D27-M27</f>
        <v>311.86</v>
      </c>
      <c r="Q27" s="282" t="s">
        <v>84</v>
      </c>
      <c r="R27" t="s">
        <v>108</v>
      </c>
    </row>
    <row r="28" spans="1:26" x14ac:dyDescent="0.25">
      <c r="A28" s="254" t="s">
        <v>46</v>
      </c>
      <c r="B28" s="255">
        <v>8.48</v>
      </c>
      <c r="C28" s="24">
        <v>0.77</v>
      </c>
      <c r="D28" s="111">
        <v>316.14999999999998</v>
      </c>
      <c r="E28" s="426">
        <v>3.71</v>
      </c>
      <c r="F28" s="425">
        <f>D28-E28</f>
        <v>312.44</v>
      </c>
      <c r="G28" s="426">
        <v>3.59</v>
      </c>
      <c r="H28" s="344">
        <f>D28-G28</f>
        <v>312.56</v>
      </c>
      <c r="I28" s="435">
        <v>3.64</v>
      </c>
      <c r="J28" s="413">
        <f>D28-I28</f>
        <v>312.51</v>
      </c>
      <c r="K28" s="426">
        <v>3.77</v>
      </c>
      <c r="L28" s="427">
        <f>D28-K28</f>
        <v>312.38</v>
      </c>
      <c r="M28" s="429">
        <v>3.89</v>
      </c>
      <c r="N28" s="72">
        <f>D28-M28</f>
        <v>312.26</v>
      </c>
    </row>
    <row r="29" spans="1:26" x14ac:dyDescent="0.25">
      <c r="A29" s="254" t="s">
        <v>47</v>
      </c>
      <c r="B29" s="255">
        <v>24.17</v>
      </c>
      <c r="C29" s="24">
        <v>0.51</v>
      </c>
      <c r="D29" s="111">
        <v>332.39</v>
      </c>
      <c r="E29" s="426">
        <v>22.34</v>
      </c>
      <c r="F29" s="260">
        <f>D29-E29</f>
        <v>310.05</v>
      </c>
      <c r="G29" s="426">
        <v>22.42</v>
      </c>
      <c r="H29" s="413">
        <f>D29-G29</f>
        <v>309.96999999999997</v>
      </c>
      <c r="I29" s="435">
        <v>22.51</v>
      </c>
      <c r="J29" s="413">
        <f>D29-I29</f>
        <v>309.88</v>
      </c>
      <c r="K29" s="426">
        <v>22.56</v>
      </c>
      <c r="L29" s="427">
        <f>D29-K29</f>
        <v>309.83</v>
      </c>
      <c r="M29" s="429">
        <v>22.6</v>
      </c>
      <c r="N29" s="72">
        <f>D29-M29</f>
        <v>309.78999999999996</v>
      </c>
    </row>
    <row r="30" spans="1:26" ht="13.8" thickBot="1" x14ac:dyDescent="0.3">
      <c r="A30" s="288" t="s">
        <v>48</v>
      </c>
      <c r="B30" s="289">
        <v>13.55</v>
      </c>
      <c r="C30" s="38">
        <v>0.7</v>
      </c>
      <c r="D30" s="114">
        <v>299.04000000000002</v>
      </c>
      <c r="E30" s="430">
        <v>4.68</v>
      </c>
      <c r="F30" s="265">
        <f>D30-E30</f>
        <v>294.36</v>
      </c>
      <c r="G30" s="430">
        <v>4.68</v>
      </c>
      <c r="H30" s="514">
        <f>D30-G30</f>
        <v>294.36</v>
      </c>
      <c r="I30" s="436">
        <v>4.7</v>
      </c>
      <c r="J30" s="418">
        <f>D30-I30</f>
        <v>294.34000000000003</v>
      </c>
      <c r="K30" s="430">
        <v>4.92</v>
      </c>
      <c r="L30" s="294">
        <f>D30-K30</f>
        <v>294.12</v>
      </c>
      <c r="M30" s="432">
        <v>4.8600000000000003</v>
      </c>
      <c r="N30" s="431">
        <f>D30-M30</f>
        <v>294.18</v>
      </c>
    </row>
    <row r="31" spans="1:26" x14ac:dyDescent="0.25">
      <c r="A31" s="9"/>
      <c r="B31" s="97"/>
      <c r="C31" s="259"/>
      <c r="D31" s="259"/>
      <c r="E31" s="259"/>
      <c r="F31" s="259"/>
      <c r="G31" s="259"/>
      <c r="H31" s="227"/>
      <c r="I31" s="227"/>
      <c r="J31" s="261"/>
      <c r="K31" s="259"/>
      <c r="L31" s="259"/>
      <c r="M31" s="259"/>
      <c r="N31" s="295"/>
    </row>
    <row r="32" spans="1:26" ht="13.8" thickBot="1" x14ac:dyDescent="0.3">
      <c r="A32" s="296"/>
      <c r="B32" s="296"/>
      <c r="C32" s="295"/>
      <c r="D32" s="259"/>
      <c r="E32" s="259"/>
      <c r="F32" s="297"/>
      <c r="G32" s="259"/>
      <c r="H32" s="259"/>
      <c r="I32" s="259"/>
      <c r="J32" s="298"/>
    </row>
    <row r="33" spans="1:26" ht="13.8" thickBot="1" x14ac:dyDescent="0.3">
      <c r="A33" s="1031" t="s">
        <v>57</v>
      </c>
      <c r="B33" s="1032"/>
      <c r="C33" s="1032"/>
      <c r="D33" s="1033"/>
      <c r="E33" s="987">
        <v>2008</v>
      </c>
      <c r="F33" s="988"/>
      <c r="G33" s="988"/>
      <c r="H33" s="988"/>
      <c r="I33" s="988"/>
      <c r="J33" s="988"/>
      <c r="K33" s="989"/>
      <c r="L33" s="241"/>
      <c r="M33" s="241"/>
      <c r="O33" s="1040"/>
      <c r="P33" s="1041"/>
      <c r="Q33" s="987">
        <v>2008</v>
      </c>
      <c r="R33" s="989"/>
      <c r="S33" s="241"/>
    </row>
    <row r="34" spans="1:26" ht="39" customHeight="1" thickBot="1" x14ac:dyDescent="0.3">
      <c r="A34" s="1034"/>
      <c r="B34" s="1035"/>
      <c r="C34" s="1035"/>
      <c r="D34" s="1036"/>
      <c r="E34" s="1060" t="s">
        <v>58</v>
      </c>
      <c r="F34" s="1063" t="s">
        <v>59</v>
      </c>
      <c r="G34" s="1017" t="s">
        <v>30</v>
      </c>
      <c r="H34" s="1020" t="s">
        <v>78</v>
      </c>
      <c r="I34" s="1021"/>
      <c r="J34" s="1021"/>
      <c r="K34" s="1022"/>
      <c r="L34" s="480"/>
      <c r="M34" s="480"/>
      <c r="O34" s="1023" t="s">
        <v>2</v>
      </c>
      <c r="P34" s="1024"/>
      <c r="Q34" s="523" t="s">
        <v>4</v>
      </c>
      <c r="R34" s="477" t="s">
        <v>9</v>
      </c>
      <c r="S34" s="241"/>
      <c r="V34" s="301"/>
    </row>
    <row r="35" spans="1:26" ht="13.8" thickBot="1" x14ac:dyDescent="0.3">
      <c r="A35" s="1034"/>
      <c r="B35" s="1035"/>
      <c r="C35" s="1035"/>
      <c r="D35" s="1036"/>
      <c r="E35" s="1061"/>
      <c r="F35" s="1064"/>
      <c r="G35" s="1018"/>
      <c r="H35" s="1067" t="s">
        <v>4</v>
      </c>
      <c r="I35" s="1070"/>
      <c r="J35" s="1067" t="s">
        <v>9</v>
      </c>
      <c r="K35" s="1068"/>
      <c r="L35" s="1069"/>
      <c r="M35" s="1069"/>
      <c r="O35" s="1029" t="s">
        <v>86</v>
      </c>
      <c r="P35" s="1030"/>
      <c r="Q35" s="522">
        <v>2.19</v>
      </c>
      <c r="R35" s="333">
        <v>2</v>
      </c>
      <c r="S35" s="261"/>
    </row>
    <row r="36" spans="1:26" ht="13.8" thickBot="1" x14ac:dyDescent="0.3">
      <c r="A36" s="1037"/>
      <c r="B36" s="1038"/>
      <c r="C36" s="1038"/>
      <c r="D36" s="1039"/>
      <c r="E36" s="1062"/>
      <c r="F36" s="1065"/>
      <c r="G36" s="1019"/>
      <c r="H36" s="499" t="s">
        <v>34</v>
      </c>
      <c r="I36" s="500" t="s">
        <v>35</v>
      </c>
      <c r="J36" s="501" t="s">
        <v>34</v>
      </c>
      <c r="K36" s="502" t="s">
        <v>35</v>
      </c>
      <c r="L36" s="504"/>
      <c r="M36" s="504"/>
      <c r="O36" s="1042" t="s">
        <v>87</v>
      </c>
      <c r="P36" s="1043"/>
      <c r="Q36" s="308">
        <v>0.14000000000000001</v>
      </c>
      <c r="R36" s="309">
        <v>0.09</v>
      </c>
      <c r="S36" s="97"/>
      <c r="V36" s="275"/>
    </row>
    <row r="37" spans="1:26" x14ac:dyDescent="0.25">
      <c r="A37" s="1053" t="s">
        <v>60</v>
      </c>
      <c r="B37" s="1054"/>
      <c r="C37" s="1054"/>
      <c r="D37" s="1055"/>
      <c r="E37" s="230" t="s">
        <v>61</v>
      </c>
      <c r="F37" s="212">
        <v>317.32</v>
      </c>
      <c r="G37" s="310">
        <v>309.37</v>
      </c>
      <c r="H37" s="437">
        <v>7.09</v>
      </c>
      <c r="I37" s="515">
        <f>F37-H37</f>
        <v>310.23</v>
      </c>
      <c r="J37" s="508">
        <v>7.4</v>
      </c>
      <c r="K37" s="518">
        <f>F37-J37</f>
        <v>309.92</v>
      </c>
      <c r="L37" s="505"/>
      <c r="M37" s="506"/>
      <c r="O37" s="1042" t="s">
        <v>88</v>
      </c>
      <c r="P37" s="1043"/>
      <c r="Q37" s="308">
        <v>0.91</v>
      </c>
      <c r="R37" s="309">
        <v>0.5</v>
      </c>
      <c r="S37" s="97"/>
    </row>
    <row r="38" spans="1:26" x14ac:dyDescent="0.25">
      <c r="A38" s="1014" t="s">
        <v>201</v>
      </c>
      <c r="B38" s="1015"/>
      <c r="C38" s="1015"/>
      <c r="D38" s="1016"/>
      <c r="E38" s="214" t="s">
        <v>62</v>
      </c>
      <c r="F38" s="217">
        <v>313.52999999999997</v>
      </c>
      <c r="G38" s="316">
        <v>308.08</v>
      </c>
      <c r="H38" s="438">
        <v>4.9800000000000004</v>
      </c>
      <c r="I38" s="516">
        <f t="shared" ref="I38:I53" si="5">F38-H38</f>
        <v>308.54999999999995</v>
      </c>
      <c r="J38" s="509">
        <v>5.04</v>
      </c>
      <c r="K38" s="519">
        <f t="shared" ref="K38:K53" si="6">F38-J38</f>
        <v>308.48999999999995</v>
      </c>
      <c r="L38" s="505"/>
      <c r="M38" s="506"/>
      <c r="O38" s="1042" t="s">
        <v>89</v>
      </c>
      <c r="P38" s="1043"/>
      <c r="Q38" s="308">
        <v>0.35</v>
      </c>
      <c r="R38" s="309">
        <v>0.32</v>
      </c>
      <c r="S38" s="227"/>
    </row>
    <row r="39" spans="1:26" ht="13.8" thickBot="1" x14ac:dyDescent="0.3">
      <c r="A39" s="1014" t="s">
        <v>202</v>
      </c>
      <c r="B39" s="1015"/>
      <c r="C39" s="1015"/>
      <c r="D39" s="1016"/>
      <c r="E39" s="214" t="s">
        <v>63</v>
      </c>
      <c r="F39" s="218">
        <v>322.39999999999998</v>
      </c>
      <c r="G39" s="316">
        <v>307.35000000000002</v>
      </c>
      <c r="H39" s="438">
        <v>14.02</v>
      </c>
      <c r="I39" s="516">
        <f t="shared" si="5"/>
        <v>308.38</v>
      </c>
      <c r="J39" s="510">
        <v>14.24</v>
      </c>
      <c r="K39" s="519">
        <f t="shared" si="6"/>
        <v>308.15999999999997</v>
      </c>
      <c r="L39" s="503"/>
      <c r="M39" s="506"/>
      <c r="O39" s="1045" t="s">
        <v>90</v>
      </c>
      <c r="P39" s="1046"/>
      <c r="Q39" s="321">
        <v>0.35</v>
      </c>
      <c r="R39" s="322">
        <v>0.05</v>
      </c>
      <c r="S39" s="227"/>
    </row>
    <row r="40" spans="1:26" ht="13.8" thickBot="1" x14ac:dyDescent="0.3">
      <c r="A40" s="1014" t="s">
        <v>203</v>
      </c>
      <c r="B40" s="1056"/>
      <c r="C40" s="1056"/>
      <c r="D40" s="1057"/>
      <c r="E40" s="214" t="s">
        <v>64</v>
      </c>
      <c r="F40" s="217">
        <v>318.75</v>
      </c>
      <c r="G40" s="316">
        <v>307.60000000000002</v>
      </c>
      <c r="H40" s="438">
        <v>10.4</v>
      </c>
      <c r="I40" s="516">
        <f t="shared" si="5"/>
        <v>308.35000000000002</v>
      </c>
      <c r="J40" s="509">
        <v>10.62</v>
      </c>
      <c r="K40" s="519">
        <f t="shared" si="6"/>
        <v>308.13</v>
      </c>
      <c r="L40" s="505"/>
      <c r="M40" s="506"/>
    </row>
    <row r="41" spans="1:26" ht="13.8" thickBot="1" x14ac:dyDescent="0.3">
      <c r="A41" s="1014" t="s">
        <v>204</v>
      </c>
      <c r="B41" s="1015"/>
      <c r="C41" s="1015"/>
      <c r="D41" s="1016"/>
      <c r="E41" s="214" t="s">
        <v>65</v>
      </c>
      <c r="F41" s="217">
        <v>331.54</v>
      </c>
      <c r="G41" s="316">
        <v>308.99</v>
      </c>
      <c r="H41" s="438">
        <v>21.76</v>
      </c>
      <c r="I41" s="516">
        <f t="shared" si="5"/>
        <v>309.78000000000003</v>
      </c>
      <c r="J41" s="509">
        <v>22.01</v>
      </c>
      <c r="K41" s="519">
        <f t="shared" si="6"/>
        <v>309.53000000000003</v>
      </c>
      <c r="L41" s="505"/>
      <c r="M41" s="506"/>
      <c r="O41" s="323"/>
      <c r="P41" s="987">
        <v>2008</v>
      </c>
      <c r="Q41" s="988"/>
      <c r="R41" s="988"/>
      <c r="S41" s="988"/>
      <c r="T41" s="988"/>
      <c r="U41" s="988"/>
      <c r="V41" s="988"/>
      <c r="W41" s="988"/>
      <c r="X41" s="988"/>
      <c r="Y41" s="988"/>
      <c r="Z41" s="989"/>
    </row>
    <row r="42" spans="1:26" ht="13.8" thickBot="1" x14ac:dyDescent="0.3">
      <c r="A42" s="1014" t="s">
        <v>216</v>
      </c>
      <c r="B42" s="1015"/>
      <c r="C42" s="1015"/>
      <c r="D42" s="1016"/>
      <c r="E42" s="214" t="s">
        <v>66</v>
      </c>
      <c r="F42" s="217">
        <v>323.19</v>
      </c>
      <c r="G42" s="316">
        <v>320.58999999999997</v>
      </c>
      <c r="H42" s="438">
        <v>14.07</v>
      </c>
      <c r="I42" s="516">
        <f t="shared" si="5"/>
        <v>309.12</v>
      </c>
      <c r="J42" s="509">
        <v>14.23</v>
      </c>
      <c r="K42" s="519">
        <f t="shared" si="6"/>
        <v>308.95999999999998</v>
      </c>
      <c r="L42" s="505"/>
      <c r="M42" s="506"/>
      <c r="O42" s="524" t="s">
        <v>2</v>
      </c>
      <c r="P42" s="326" t="s">
        <v>91</v>
      </c>
      <c r="Q42" s="244" t="s">
        <v>3</v>
      </c>
      <c r="R42" s="244" t="s">
        <v>4</v>
      </c>
      <c r="S42" s="244" t="s">
        <v>5</v>
      </c>
      <c r="T42" s="325" t="s">
        <v>6</v>
      </c>
      <c r="U42" s="244" t="s">
        <v>7</v>
      </c>
      <c r="V42" s="326" t="s">
        <v>8</v>
      </c>
      <c r="W42" s="244" t="s">
        <v>9</v>
      </c>
      <c r="X42" s="325" t="s">
        <v>10</v>
      </c>
      <c r="Y42" s="325" t="s">
        <v>11</v>
      </c>
      <c r="Z42" s="327" t="s">
        <v>12</v>
      </c>
    </row>
    <row r="43" spans="1:26" x14ac:dyDescent="0.25">
      <c r="A43" s="1014" t="s">
        <v>206</v>
      </c>
      <c r="B43" s="1015"/>
      <c r="C43" s="1015"/>
      <c r="D43" s="1016"/>
      <c r="E43" s="214" t="s">
        <v>67</v>
      </c>
      <c r="F43" s="217">
        <v>328.24</v>
      </c>
      <c r="G43" s="316">
        <v>308.79000000000002</v>
      </c>
      <c r="H43" s="438">
        <v>18.559999999999999</v>
      </c>
      <c r="I43" s="516">
        <f t="shared" si="5"/>
        <v>309.68</v>
      </c>
      <c r="J43" s="509">
        <v>18.75</v>
      </c>
      <c r="K43" s="519">
        <f t="shared" si="6"/>
        <v>309.49</v>
      </c>
      <c r="L43" s="505"/>
      <c r="M43" s="506"/>
      <c r="O43" s="328" t="s">
        <v>93</v>
      </c>
      <c r="P43" s="403"/>
      <c r="Q43" s="329">
        <v>2.73</v>
      </c>
      <c r="R43" s="405"/>
      <c r="S43" s="404"/>
      <c r="T43" s="404">
        <v>2.31</v>
      </c>
      <c r="U43" s="404"/>
      <c r="V43" s="406"/>
      <c r="W43" s="526">
        <v>1.76</v>
      </c>
      <c r="X43" s="451"/>
      <c r="Y43" s="451"/>
      <c r="Z43" s="407">
        <v>2.5</v>
      </c>
    </row>
    <row r="44" spans="1:26" x14ac:dyDescent="0.25">
      <c r="A44" s="1014" t="s">
        <v>207</v>
      </c>
      <c r="B44" s="1015"/>
      <c r="C44" s="1015"/>
      <c r="D44" s="1016"/>
      <c r="E44" s="214" t="s">
        <v>68</v>
      </c>
      <c r="F44" s="217">
        <v>331.59</v>
      </c>
      <c r="G44" s="316">
        <v>308.94</v>
      </c>
      <c r="H44" s="438">
        <v>21.77</v>
      </c>
      <c r="I44" s="516">
        <f t="shared" si="5"/>
        <v>309.82</v>
      </c>
      <c r="J44" s="509">
        <v>21.96</v>
      </c>
      <c r="K44" s="519">
        <f t="shared" si="6"/>
        <v>309.63</v>
      </c>
      <c r="L44" s="505"/>
      <c r="M44" s="506"/>
      <c r="O44" s="334" t="s">
        <v>94</v>
      </c>
      <c r="P44" s="408">
        <v>1</v>
      </c>
      <c r="Q44" s="409"/>
      <c r="R44" s="525">
        <v>1.5</v>
      </c>
      <c r="S44" s="411">
        <v>0.63</v>
      </c>
      <c r="T44" s="410">
        <v>0.63</v>
      </c>
      <c r="U44" s="411">
        <v>0.56000000000000005</v>
      </c>
      <c r="V44" s="412">
        <v>0.4</v>
      </c>
      <c r="W44" s="411">
        <v>0.38</v>
      </c>
      <c r="X44" s="283">
        <v>0.33</v>
      </c>
      <c r="Y44" s="452">
        <v>0.4</v>
      </c>
      <c r="Z44" s="413">
        <v>0.63</v>
      </c>
    </row>
    <row r="45" spans="1:26" x14ac:dyDescent="0.25">
      <c r="A45" s="1014" t="s">
        <v>208</v>
      </c>
      <c r="B45" s="1015"/>
      <c r="C45" s="1015"/>
      <c r="D45" s="1016"/>
      <c r="E45" s="214" t="s">
        <v>69</v>
      </c>
      <c r="F45" s="218">
        <v>328.5</v>
      </c>
      <c r="G45" s="316">
        <v>308.60000000000002</v>
      </c>
      <c r="H45" s="438">
        <v>18.93</v>
      </c>
      <c r="I45" s="516">
        <f t="shared" si="5"/>
        <v>309.57</v>
      </c>
      <c r="J45" s="510">
        <v>19.13</v>
      </c>
      <c r="K45" s="519">
        <f t="shared" si="6"/>
        <v>309.37</v>
      </c>
      <c r="L45" s="503"/>
      <c r="M45" s="506"/>
      <c r="O45" s="334" t="s">
        <v>95</v>
      </c>
      <c r="P45" s="408"/>
      <c r="Q45" s="336">
        <v>4.62</v>
      </c>
      <c r="R45" s="410"/>
      <c r="S45" s="411"/>
      <c r="T45" s="411">
        <v>4</v>
      </c>
      <c r="U45" s="411"/>
      <c r="V45" s="412"/>
      <c r="W45" s="341">
        <v>3</v>
      </c>
      <c r="X45" s="452"/>
      <c r="Y45" s="452"/>
      <c r="Z45" s="413">
        <v>4</v>
      </c>
    </row>
    <row r="46" spans="1:26" x14ac:dyDescent="0.25">
      <c r="A46" s="1014" t="s">
        <v>209</v>
      </c>
      <c r="B46" s="1015"/>
      <c r="C46" s="1015"/>
      <c r="D46" s="1016"/>
      <c r="E46" s="214" t="s">
        <v>70</v>
      </c>
      <c r="F46" s="218">
        <v>330.6</v>
      </c>
      <c r="G46" s="316">
        <v>309</v>
      </c>
      <c r="H46" s="438"/>
      <c r="I46" s="507">
        <f t="shared" si="5"/>
        <v>330.6</v>
      </c>
      <c r="J46" s="509"/>
      <c r="K46" s="507">
        <f t="shared" si="6"/>
        <v>330.6</v>
      </c>
      <c r="L46" s="505"/>
      <c r="M46" s="506"/>
      <c r="O46" s="334" t="s">
        <v>96</v>
      </c>
      <c r="P46" s="408"/>
      <c r="Q46" s="336">
        <v>6.67</v>
      </c>
      <c r="R46" s="410"/>
      <c r="S46" s="411"/>
      <c r="T46" s="411">
        <v>3.33</v>
      </c>
      <c r="U46" s="411"/>
      <c r="V46" s="412"/>
      <c r="W46" s="341">
        <v>1</v>
      </c>
      <c r="X46" s="452"/>
      <c r="Y46" s="452"/>
      <c r="Z46" s="413">
        <v>3.16</v>
      </c>
    </row>
    <row r="47" spans="1:26" x14ac:dyDescent="0.25">
      <c r="A47" s="1014" t="s">
        <v>97</v>
      </c>
      <c r="B47" s="1015"/>
      <c r="C47" s="1015"/>
      <c r="D47" s="1016"/>
      <c r="E47" s="214" t="s">
        <v>72</v>
      </c>
      <c r="F47" s="217">
        <v>329.93</v>
      </c>
      <c r="G47" s="316">
        <v>308.43</v>
      </c>
      <c r="H47" s="438">
        <v>20.32</v>
      </c>
      <c r="I47" s="516">
        <f t="shared" si="5"/>
        <v>309.61</v>
      </c>
      <c r="J47" s="509">
        <v>20.52</v>
      </c>
      <c r="K47" s="519">
        <f t="shared" si="6"/>
        <v>309.41000000000003</v>
      </c>
      <c r="L47" s="505"/>
      <c r="M47" s="506"/>
      <c r="O47" s="334" t="s">
        <v>98</v>
      </c>
      <c r="P47" s="408">
        <v>2.73</v>
      </c>
      <c r="Q47" s="409">
        <v>3.16</v>
      </c>
      <c r="R47" s="525">
        <v>3.53</v>
      </c>
      <c r="S47" s="411">
        <v>2.73</v>
      </c>
      <c r="T47" s="410">
        <v>2.4</v>
      </c>
      <c r="U47" s="411">
        <v>2.2200000000000002</v>
      </c>
      <c r="V47" s="345">
        <v>1.68</v>
      </c>
      <c r="W47" s="411">
        <v>1.88</v>
      </c>
      <c r="X47" s="452">
        <v>2.31</v>
      </c>
      <c r="Y47" s="452">
        <v>2.4</v>
      </c>
      <c r="Z47" s="413">
        <v>2.73</v>
      </c>
    </row>
    <row r="48" spans="1:26" x14ac:dyDescent="0.25">
      <c r="A48" s="1014" t="s">
        <v>73</v>
      </c>
      <c r="B48" s="1015"/>
      <c r="C48" s="1015"/>
      <c r="D48" s="1016"/>
      <c r="E48" s="214" t="s">
        <v>74</v>
      </c>
      <c r="F48" s="217">
        <v>323.06</v>
      </c>
      <c r="G48" s="316">
        <v>307.45999999999998</v>
      </c>
      <c r="H48" s="438">
        <v>14.58</v>
      </c>
      <c r="I48" s="516">
        <f t="shared" si="5"/>
        <v>308.48</v>
      </c>
      <c r="J48" s="509">
        <v>14.79</v>
      </c>
      <c r="K48" s="519">
        <f t="shared" si="6"/>
        <v>308.27</v>
      </c>
      <c r="L48" s="505"/>
      <c r="M48" s="506"/>
      <c r="O48" s="334" t="s">
        <v>99</v>
      </c>
      <c r="P48" s="408">
        <v>2.5</v>
      </c>
      <c r="Q48" s="336">
        <v>3.33</v>
      </c>
      <c r="R48" s="410">
        <v>3.16</v>
      </c>
      <c r="S48" s="411">
        <v>2.5</v>
      </c>
      <c r="T48" s="411">
        <v>2.31</v>
      </c>
      <c r="U48" s="411">
        <v>2.2200000000000002</v>
      </c>
      <c r="V48" s="412">
        <v>1.65</v>
      </c>
      <c r="W48" s="341">
        <v>1.46</v>
      </c>
      <c r="X48" s="452">
        <v>2.31</v>
      </c>
      <c r="Y48" s="452">
        <v>2.14</v>
      </c>
      <c r="Z48" s="413">
        <v>2.31</v>
      </c>
    </row>
    <row r="49" spans="1:26" ht="13.8" x14ac:dyDescent="0.25">
      <c r="A49" s="1014" t="s">
        <v>211</v>
      </c>
      <c r="B49" s="1015"/>
      <c r="C49" s="1015"/>
      <c r="D49" s="1016"/>
      <c r="E49" s="214"/>
      <c r="F49" s="220">
        <v>0.15</v>
      </c>
      <c r="G49" s="316">
        <v>20.149999999999999</v>
      </c>
      <c r="H49" s="438"/>
      <c r="I49" s="507"/>
      <c r="J49" s="509"/>
      <c r="K49" s="507"/>
      <c r="L49" s="505"/>
      <c r="M49" s="506"/>
      <c r="O49" s="334" t="s">
        <v>100</v>
      </c>
      <c r="P49" s="408"/>
      <c r="Q49" s="336">
        <v>7.5</v>
      </c>
      <c r="R49" s="410"/>
      <c r="S49" s="411"/>
      <c r="T49" s="411">
        <v>4.62</v>
      </c>
      <c r="U49" s="411"/>
      <c r="V49" s="412"/>
      <c r="W49" s="341">
        <v>3.75</v>
      </c>
      <c r="X49" s="452"/>
      <c r="Y49" s="452"/>
      <c r="Z49" s="413">
        <v>5</v>
      </c>
    </row>
    <row r="50" spans="1:26" x14ac:dyDescent="0.25">
      <c r="A50" s="1014" t="s">
        <v>212</v>
      </c>
      <c r="B50" s="1015"/>
      <c r="C50" s="1015"/>
      <c r="D50" s="1016"/>
      <c r="E50" s="214">
        <v>184</v>
      </c>
      <c r="F50" s="217">
        <v>308.17</v>
      </c>
      <c r="G50" s="316">
        <v>305.42</v>
      </c>
      <c r="H50" s="438">
        <v>1.37</v>
      </c>
      <c r="I50" s="516">
        <f t="shared" si="5"/>
        <v>306.8</v>
      </c>
      <c r="J50" s="509">
        <v>1.88</v>
      </c>
      <c r="K50" s="519">
        <f t="shared" si="6"/>
        <v>306.29000000000002</v>
      </c>
      <c r="L50" s="505"/>
      <c r="M50" s="506"/>
      <c r="O50" s="334" t="s">
        <v>101</v>
      </c>
      <c r="P50" s="408">
        <v>0.46</v>
      </c>
      <c r="Q50" s="409">
        <v>0.94</v>
      </c>
      <c r="R50" s="525">
        <v>1.25</v>
      </c>
      <c r="S50" s="411">
        <v>0.57999999999999996</v>
      </c>
      <c r="T50" s="411">
        <v>0.48</v>
      </c>
      <c r="U50" s="411">
        <v>0.4</v>
      </c>
      <c r="V50" s="345">
        <v>0.28000000000000003</v>
      </c>
      <c r="W50" s="411">
        <v>0.31</v>
      </c>
      <c r="X50" s="452">
        <v>0.41</v>
      </c>
      <c r="Y50" s="452">
        <v>0.48</v>
      </c>
      <c r="Z50" s="413">
        <v>0.6</v>
      </c>
    </row>
    <row r="51" spans="1:26" x14ac:dyDescent="0.25">
      <c r="A51" s="1014" t="s">
        <v>213</v>
      </c>
      <c r="B51" s="1015"/>
      <c r="C51" s="1015"/>
      <c r="D51" s="1016"/>
      <c r="E51" s="214" t="s">
        <v>75</v>
      </c>
      <c r="F51" s="218">
        <v>311</v>
      </c>
      <c r="G51" s="316">
        <v>306.2</v>
      </c>
      <c r="H51" s="438">
        <v>2.36</v>
      </c>
      <c r="I51" s="516">
        <f t="shared" si="5"/>
        <v>308.64</v>
      </c>
      <c r="J51" s="510">
        <v>2.73</v>
      </c>
      <c r="K51" s="519">
        <f t="shared" si="6"/>
        <v>308.27</v>
      </c>
      <c r="L51" s="503"/>
      <c r="M51" s="506"/>
      <c r="O51" s="334" t="s">
        <v>102</v>
      </c>
      <c r="P51" s="408"/>
      <c r="Q51" s="336">
        <v>4.29</v>
      </c>
      <c r="R51" s="410"/>
      <c r="S51" s="411"/>
      <c r="T51" s="411">
        <v>4</v>
      </c>
      <c r="U51" s="411"/>
      <c r="V51" s="412"/>
      <c r="W51" s="341">
        <v>3.16</v>
      </c>
      <c r="X51" s="452"/>
      <c r="Y51" s="452"/>
      <c r="Z51" s="413">
        <v>3.33</v>
      </c>
    </row>
    <row r="52" spans="1:26" ht="13.8" thickBot="1" x14ac:dyDescent="0.3">
      <c r="A52" s="1014" t="s">
        <v>214</v>
      </c>
      <c r="B52" s="1015"/>
      <c r="C52" s="1015"/>
      <c r="D52" s="1016"/>
      <c r="E52" s="214" t="s">
        <v>76</v>
      </c>
      <c r="F52" s="217">
        <v>287.82</v>
      </c>
      <c r="G52" s="316">
        <v>282.47000000000003</v>
      </c>
      <c r="H52" s="438">
        <v>1.78</v>
      </c>
      <c r="I52" s="516">
        <f t="shared" si="5"/>
        <v>286.04000000000002</v>
      </c>
      <c r="J52" s="509">
        <v>2.62</v>
      </c>
      <c r="K52" s="519">
        <f t="shared" si="6"/>
        <v>285.2</v>
      </c>
      <c r="L52" s="505"/>
      <c r="M52" s="506"/>
      <c r="O52" s="346" t="s">
        <v>103</v>
      </c>
      <c r="P52" s="414"/>
      <c r="Q52" s="348">
        <v>5</v>
      </c>
      <c r="R52" s="415"/>
      <c r="S52" s="416"/>
      <c r="T52" s="352">
        <v>0</v>
      </c>
      <c r="U52" s="416"/>
      <c r="V52" s="417"/>
      <c r="W52" s="350">
        <v>1.94</v>
      </c>
      <c r="X52" s="453"/>
      <c r="Y52" s="453"/>
      <c r="Z52" s="418">
        <v>2.31</v>
      </c>
    </row>
    <row r="53" spans="1:26" ht="13.8" thickBot="1" x14ac:dyDescent="0.3">
      <c r="A53" s="1050" t="s">
        <v>215</v>
      </c>
      <c r="B53" s="1051"/>
      <c r="C53" s="1051"/>
      <c r="D53" s="1052"/>
      <c r="E53" s="226" t="s">
        <v>77</v>
      </c>
      <c r="F53" s="224">
        <v>311.75</v>
      </c>
      <c r="G53" s="354" t="s">
        <v>29</v>
      </c>
      <c r="H53" s="439">
        <v>3.05</v>
      </c>
      <c r="I53" s="517">
        <f t="shared" si="5"/>
        <v>308.7</v>
      </c>
      <c r="J53" s="511">
        <v>4.1500000000000004</v>
      </c>
      <c r="K53" s="520">
        <f t="shared" si="6"/>
        <v>307.60000000000002</v>
      </c>
      <c r="L53" s="505"/>
      <c r="M53" s="506"/>
      <c r="O53" s="357" t="s">
        <v>104</v>
      </c>
      <c r="P53" s="358" t="str">
        <f>[1]souhrn!D13</f>
        <v>-</v>
      </c>
      <c r="Q53" s="359" t="str">
        <f>[1]souhrn!E13</f>
        <v>-</v>
      </c>
      <c r="R53" s="359" t="str">
        <f>[1]souhrn!F13</f>
        <v>-</v>
      </c>
      <c r="S53" s="359" t="str">
        <f>[1]souhrn!G13</f>
        <v>-</v>
      </c>
      <c r="T53" s="360" t="str">
        <f>[1]souhrn!H13</f>
        <v>-</v>
      </c>
      <c r="U53" s="359" t="str">
        <f>[1]souhrn!I13</f>
        <v>-</v>
      </c>
      <c r="V53" s="361" t="str">
        <f>[1]souhrn!J13</f>
        <v>-</v>
      </c>
      <c r="W53" s="359" t="str">
        <f>[1]souhrn!K13</f>
        <v>-</v>
      </c>
      <c r="X53" s="454"/>
      <c r="Y53" s="454"/>
      <c r="Z53" s="103" t="s">
        <v>29</v>
      </c>
    </row>
    <row r="55" spans="1:26" x14ac:dyDescent="0.25">
      <c r="N55" s="98"/>
    </row>
  </sheetData>
  <mergeCells count="59">
    <mergeCell ref="A2:U2"/>
    <mergeCell ref="A4:U4"/>
    <mergeCell ref="E8:N8"/>
    <mergeCell ref="E9:F9"/>
    <mergeCell ref="G9:H9"/>
    <mergeCell ref="I9:J9"/>
    <mergeCell ref="K9:L9"/>
    <mergeCell ref="M9:N9"/>
    <mergeCell ref="A10:A11"/>
    <mergeCell ref="B10:B11"/>
    <mergeCell ref="C10:C11"/>
    <mergeCell ref="D10:D11"/>
    <mergeCell ref="E25:N25"/>
    <mergeCell ref="E10:N10"/>
    <mergeCell ref="E23:N23"/>
    <mergeCell ref="E24:F24"/>
    <mergeCell ref="G24:H24"/>
    <mergeCell ref="I24:J24"/>
    <mergeCell ref="K24:L24"/>
    <mergeCell ref="M24:N24"/>
    <mergeCell ref="A25:A26"/>
    <mergeCell ref="B25:B26"/>
    <mergeCell ref="C25:C26"/>
    <mergeCell ref="D25:D26"/>
    <mergeCell ref="Q33:R33"/>
    <mergeCell ref="E34:E36"/>
    <mergeCell ref="F34:F36"/>
    <mergeCell ref="G34:G36"/>
    <mergeCell ref="O34:P34"/>
    <mergeCell ref="H35:I35"/>
    <mergeCell ref="H34:K34"/>
    <mergeCell ref="O37:P37"/>
    <mergeCell ref="A38:D38"/>
    <mergeCell ref="O38:P38"/>
    <mergeCell ref="J35:K35"/>
    <mergeCell ref="L35:M35"/>
    <mergeCell ref="O35:P35"/>
    <mergeCell ref="O36:P36"/>
    <mergeCell ref="A33:D36"/>
    <mergeCell ref="O33:P33"/>
    <mergeCell ref="E33:K33"/>
    <mergeCell ref="A37:D37"/>
    <mergeCell ref="O39:P39"/>
    <mergeCell ref="A40:D40"/>
    <mergeCell ref="A41:D41"/>
    <mergeCell ref="P41:Z41"/>
    <mergeCell ref="A39:D39"/>
    <mergeCell ref="A53:D53"/>
    <mergeCell ref="A46:D46"/>
    <mergeCell ref="A47:D47"/>
    <mergeCell ref="A48:D48"/>
    <mergeCell ref="A49:D49"/>
    <mergeCell ref="A50:D50"/>
    <mergeCell ref="A51:D51"/>
    <mergeCell ref="A42:D42"/>
    <mergeCell ref="A43:D43"/>
    <mergeCell ref="A44:D44"/>
    <mergeCell ref="A52:D52"/>
    <mergeCell ref="A45:D45"/>
  </mergeCells>
  <phoneticPr fontId="0" type="noConversion"/>
  <pageMargins left="0.4" right="0.26" top="0.75" bottom="0.48" header="0.4921259845" footer="0.4921259845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zoomScale="75" workbookViewId="0">
      <selection activeCell="A6" sqref="A6:XFD6"/>
    </sheetView>
  </sheetViews>
  <sheetFormatPr defaultRowHeight="13.2" x14ac:dyDescent="0.25"/>
  <cols>
    <col min="1" max="1" width="5.6640625" customWidth="1"/>
    <col min="2" max="2" width="12" customWidth="1"/>
    <col min="14" max="14" width="10" bestFit="1" customWidth="1"/>
    <col min="23" max="23" width="9.33203125" customWidth="1"/>
  </cols>
  <sheetData>
    <row r="1" spans="1:26" ht="13.8" x14ac:dyDescent="0.25">
      <c r="Z1" s="236" t="s">
        <v>79</v>
      </c>
    </row>
    <row r="2" spans="1:26" ht="17.399999999999999" x14ac:dyDescent="0.3">
      <c r="A2" s="992" t="s">
        <v>80</v>
      </c>
      <c r="B2" s="992"/>
      <c r="C2" s="992"/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  <c r="Q2" s="992"/>
      <c r="R2" s="992"/>
      <c r="S2" s="992"/>
      <c r="T2" s="992"/>
      <c r="U2" s="992"/>
      <c r="V2" s="992"/>
      <c r="W2" s="992"/>
      <c r="X2" s="992"/>
    </row>
    <row r="3" spans="1:26" ht="17.399999999999999" x14ac:dyDescent="0.3">
      <c r="A3" s="237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</row>
    <row r="4" spans="1:26" ht="15.6" x14ac:dyDescent="0.3">
      <c r="A4" s="1071" t="s">
        <v>81</v>
      </c>
      <c r="B4" s="1071"/>
      <c r="C4" s="1071"/>
      <c r="D4" s="1071"/>
      <c r="E4" s="1071"/>
      <c r="F4" s="1071"/>
      <c r="G4" s="1071"/>
      <c r="H4" s="1071"/>
      <c r="I4" s="1071"/>
      <c r="J4" s="1071"/>
      <c r="K4" s="1071"/>
      <c r="L4" s="1071"/>
      <c r="M4" s="1071"/>
      <c r="N4" s="1071"/>
      <c r="O4" s="1071"/>
      <c r="P4" s="1071"/>
      <c r="Q4" s="1071"/>
      <c r="R4" s="1071"/>
      <c r="S4" s="1071"/>
      <c r="T4" s="1071"/>
      <c r="U4" s="1071"/>
      <c r="V4" s="1071"/>
      <c r="W4" s="1071"/>
      <c r="X4" s="1071"/>
    </row>
    <row r="5" spans="1:26" ht="15.6" x14ac:dyDescent="0.3">
      <c r="A5" s="238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</row>
    <row r="6" spans="1:26" ht="13.8" thickBot="1" x14ac:dyDescent="0.3"/>
    <row r="7" spans="1:26" ht="13.8" thickBot="1" x14ac:dyDescent="0.3">
      <c r="A7" s="239"/>
      <c r="B7" s="240"/>
      <c r="C7" s="240"/>
      <c r="D7" s="240"/>
      <c r="E7" s="987">
        <v>2007</v>
      </c>
      <c r="F7" s="988"/>
      <c r="G7" s="988"/>
      <c r="H7" s="988"/>
      <c r="I7" s="988"/>
      <c r="J7" s="988"/>
      <c r="K7" s="988"/>
      <c r="L7" s="988"/>
      <c r="M7" s="988"/>
      <c r="N7" s="989"/>
      <c r="O7" s="241"/>
      <c r="P7" s="241"/>
      <c r="Q7" s="241"/>
      <c r="R7" s="241"/>
      <c r="S7" s="241"/>
      <c r="T7" s="241"/>
    </row>
    <row r="8" spans="1:26" ht="13.8" thickBot="1" x14ac:dyDescent="0.3">
      <c r="A8" s="242"/>
      <c r="B8" s="243"/>
      <c r="C8" s="243"/>
      <c r="D8" s="243"/>
      <c r="E8" s="1072" t="s">
        <v>3</v>
      </c>
      <c r="F8" s="1073"/>
      <c r="G8" s="995" t="s">
        <v>4</v>
      </c>
      <c r="H8" s="996"/>
      <c r="I8" s="996" t="s">
        <v>5</v>
      </c>
      <c r="J8" s="996"/>
      <c r="K8" s="997" t="s">
        <v>7</v>
      </c>
      <c r="L8" s="995"/>
      <c r="M8" s="997" t="s">
        <v>9</v>
      </c>
      <c r="N8" s="998"/>
      <c r="O8" s="1074"/>
      <c r="P8" s="1074"/>
      <c r="Q8" s="1074"/>
      <c r="R8" s="1074"/>
      <c r="S8" s="241"/>
      <c r="T8" s="241"/>
    </row>
    <row r="9" spans="1:26" ht="13.8" thickBot="1" x14ac:dyDescent="0.3">
      <c r="A9" s="999"/>
      <c r="B9" s="1001" t="s">
        <v>30</v>
      </c>
      <c r="C9" s="1001" t="s">
        <v>31</v>
      </c>
      <c r="D9" s="1003" t="s">
        <v>32</v>
      </c>
      <c r="E9" s="987" t="s">
        <v>33</v>
      </c>
      <c r="F9" s="988"/>
      <c r="G9" s="988"/>
      <c r="H9" s="988"/>
      <c r="I9" s="988"/>
      <c r="J9" s="988"/>
      <c r="K9" s="988"/>
      <c r="L9" s="988"/>
      <c r="M9" s="988"/>
      <c r="N9" s="989"/>
      <c r="O9" s="241"/>
      <c r="P9" s="241"/>
      <c r="Q9" s="241"/>
      <c r="R9" s="241"/>
      <c r="S9" s="241"/>
      <c r="T9" s="241"/>
      <c r="U9" s="241"/>
    </row>
    <row r="10" spans="1:26" ht="13.8" thickBot="1" x14ac:dyDescent="0.3">
      <c r="A10" s="1000"/>
      <c r="B10" s="1002"/>
      <c r="C10" s="1002"/>
      <c r="D10" s="1004"/>
      <c r="E10" s="245" t="s">
        <v>34</v>
      </c>
      <c r="F10" s="246" t="s">
        <v>35</v>
      </c>
      <c r="G10" s="247" t="s">
        <v>34</v>
      </c>
      <c r="H10" s="248" t="s">
        <v>35</v>
      </c>
      <c r="I10" s="245" t="s">
        <v>34</v>
      </c>
      <c r="J10" s="246" t="s">
        <v>35</v>
      </c>
      <c r="K10" s="245" t="s">
        <v>34</v>
      </c>
      <c r="L10" s="246" t="s">
        <v>35</v>
      </c>
      <c r="M10" s="247" t="s">
        <v>34</v>
      </c>
      <c r="N10" s="248" t="s">
        <v>35</v>
      </c>
      <c r="O10" s="59"/>
      <c r="P10" s="59"/>
      <c r="Q10" s="59"/>
      <c r="R10" s="59"/>
      <c r="S10" s="59"/>
      <c r="T10" s="59"/>
      <c r="U10" s="59"/>
    </row>
    <row r="11" spans="1:26" x14ac:dyDescent="0.25">
      <c r="A11" s="249" t="s">
        <v>36</v>
      </c>
      <c r="B11" s="250">
        <v>8.1300000000000008</v>
      </c>
      <c r="C11" s="250">
        <v>0.45</v>
      </c>
      <c r="D11" s="251">
        <v>316.05</v>
      </c>
      <c r="E11" s="53">
        <v>7.54</v>
      </c>
      <c r="F11" s="252">
        <v>308.51</v>
      </c>
      <c r="G11" s="53" t="s">
        <v>29</v>
      </c>
      <c r="H11" s="18" t="s">
        <v>29</v>
      </c>
      <c r="I11" s="17">
        <v>7.57</v>
      </c>
      <c r="J11" s="18">
        <v>308.48</v>
      </c>
      <c r="K11" s="53">
        <v>7.62</v>
      </c>
      <c r="L11" s="18">
        <v>308.43</v>
      </c>
      <c r="M11" s="66">
        <v>7.69</v>
      </c>
      <c r="N11" s="71">
        <v>308.36</v>
      </c>
      <c r="O11" s="227"/>
      <c r="P11" s="253"/>
      <c r="Q11" s="227"/>
      <c r="R11" s="227"/>
      <c r="S11" s="97"/>
      <c r="T11" s="97"/>
      <c r="U11" s="97"/>
    </row>
    <row r="12" spans="1:26" x14ac:dyDescent="0.25">
      <c r="A12" s="254" t="s">
        <v>37</v>
      </c>
      <c r="B12" s="255">
        <v>7.65</v>
      </c>
      <c r="C12" s="256">
        <v>1</v>
      </c>
      <c r="D12" s="257">
        <v>314.99</v>
      </c>
      <c r="E12" s="258" t="s">
        <v>29</v>
      </c>
      <c r="F12" s="111" t="s">
        <v>29</v>
      </c>
      <c r="G12" s="69" t="s">
        <v>29</v>
      </c>
      <c r="H12" s="27" t="s">
        <v>29</v>
      </c>
      <c r="I12" s="259" t="s">
        <v>29</v>
      </c>
      <c r="J12" s="27" t="s">
        <v>29</v>
      </c>
      <c r="K12" s="258" t="s">
        <v>29</v>
      </c>
      <c r="L12" s="62" t="s">
        <v>29</v>
      </c>
      <c r="M12" s="259" t="s">
        <v>29</v>
      </c>
      <c r="N12" s="62" t="s">
        <v>29</v>
      </c>
      <c r="O12" s="227"/>
      <c r="P12" s="227"/>
      <c r="Q12" s="227"/>
      <c r="R12" s="227"/>
      <c r="S12" s="97"/>
      <c r="T12" s="97"/>
      <c r="U12" s="97"/>
    </row>
    <row r="13" spans="1:26" x14ac:dyDescent="0.25">
      <c r="A13" s="254" t="s">
        <v>38</v>
      </c>
      <c r="B13" s="255">
        <v>13.57</v>
      </c>
      <c r="C13" s="255">
        <v>0.65</v>
      </c>
      <c r="D13" s="257">
        <v>318.66000000000003</v>
      </c>
      <c r="E13" s="69">
        <v>10.39</v>
      </c>
      <c r="F13" s="260">
        <v>311.7</v>
      </c>
      <c r="G13" s="69" t="s">
        <v>29</v>
      </c>
      <c r="H13" s="27" t="s">
        <v>29</v>
      </c>
      <c r="I13" s="25">
        <v>10.5</v>
      </c>
      <c r="J13" s="27">
        <v>311.66000000000003</v>
      </c>
      <c r="K13" s="69">
        <v>10.52</v>
      </c>
      <c r="L13" s="62">
        <v>311.62</v>
      </c>
      <c r="M13" s="69">
        <v>10.6</v>
      </c>
      <c r="N13" s="71">
        <v>311.54000000000002</v>
      </c>
      <c r="O13" s="227"/>
      <c r="P13" s="253"/>
      <c r="Q13" s="227"/>
      <c r="R13" s="253"/>
      <c r="S13" s="97"/>
      <c r="T13" s="97"/>
      <c r="U13" s="97"/>
    </row>
    <row r="14" spans="1:26" x14ac:dyDescent="0.25">
      <c r="A14" s="254" t="s">
        <v>39</v>
      </c>
      <c r="B14" s="255">
        <v>10.65</v>
      </c>
      <c r="C14" s="255">
        <v>0.51</v>
      </c>
      <c r="D14" s="257">
        <v>316.24</v>
      </c>
      <c r="E14" s="69">
        <v>6.96</v>
      </c>
      <c r="F14" s="260">
        <v>309.27999999999997</v>
      </c>
      <c r="G14" s="69" t="s">
        <v>29</v>
      </c>
      <c r="H14" s="27" t="s">
        <v>29</v>
      </c>
      <c r="I14" s="25">
        <v>7</v>
      </c>
      <c r="J14" s="27">
        <v>309.24</v>
      </c>
      <c r="K14" s="69">
        <v>7.04</v>
      </c>
      <c r="L14" s="62">
        <v>309.2</v>
      </c>
      <c r="M14" s="69">
        <v>7.12</v>
      </c>
      <c r="N14" s="71">
        <v>309.12</v>
      </c>
      <c r="O14" s="227"/>
      <c r="P14" s="227"/>
      <c r="Q14" s="227"/>
      <c r="R14" s="253"/>
      <c r="S14" s="97"/>
      <c r="T14" s="97"/>
      <c r="U14" s="97"/>
      <c r="V14" s="97"/>
      <c r="W14" s="97"/>
      <c r="X14" s="97"/>
      <c r="Y14" s="97"/>
      <c r="Z14" s="97"/>
    </row>
    <row r="15" spans="1:26" x14ac:dyDescent="0.25">
      <c r="A15" s="254" t="s">
        <v>40</v>
      </c>
      <c r="B15" s="255">
        <v>10.67</v>
      </c>
      <c r="C15" s="255">
        <v>0.93</v>
      </c>
      <c r="D15" s="257">
        <v>319.68</v>
      </c>
      <c r="E15" s="69">
        <v>9.31</v>
      </c>
      <c r="F15" s="260">
        <v>311.64</v>
      </c>
      <c r="G15" s="69" t="s">
        <v>29</v>
      </c>
      <c r="H15" s="27" t="s">
        <v>29</v>
      </c>
      <c r="I15" s="25">
        <v>0</v>
      </c>
      <c r="J15" s="27">
        <v>311.57</v>
      </c>
      <c r="K15" s="69">
        <v>9.3699999999999992</v>
      </c>
      <c r="L15" s="62">
        <v>311.51</v>
      </c>
      <c r="M15" s="69">
        <v>9.4600000000000009</v>
      </c>
      <c r="N15" s="71">
        <v>311.43</v>
      </c>
      <c r="O15" s="227"/>
      <c r="P15" s="227"/>
      <c r="Q15" s="261"/>
      <c r="R15" s="253"/>
      <c r="S15" s="97"/>
      <c r="T15" s="97"/>
      <c r="U15" s="97"/>
      <c r="V15" s="97"/>
      <c r="W15" s="97"/>
      <c r="X15" s="97"/>
      <c r="Y15" s="97"/>
      <c r="Z15" s="97"/>
    </row>
    <row r="16" spans="1:26" x14ac:dyDescent="0.25">
      <c r="A16" s="254" t="s">
        <v>41</v>
      </c>
      <c r="B16" s="255">
        <v>10.66</v>
      </c>
      <c r="C16" s="255">
        <v>0.57999999999999996</v>
      </c>
      <c r="D16" s="257">
        <v>316.58999999999997</v>
      </c>
      <c r="E16" s="69">
        <v>8.0399999999999991</v>
      </c>
      <c r="F16" s="111">
        <v>309.14</v>
      </c>
      <c r="G16" s="69" t="s">
        <v>29</v>
      </c>
      <c r="H16" s="27" t="s">
        <v>29</v>
      </c>
      <c r="I16" s="25">
        <v>8.11</v>
      </c>
      <c r="J16" s="74">
        <v>309.19</v>
      </c>
      <c r="K16" s="69">
        <v>8.17</v>
      </c>
      <c r="L16" s="62">
        <v>309.12</v>
      </c>
      <c r="M16" s="69">
        <v>8.25</v>
      </c>
      <c r="N16" s="71">
        <v>308.93</v>
      </c>
      <c r="O16" s="227"/>
      <c r="P16" s="253"/>
      <c r="Q16" s="227"/>
      <c r="R16" s="227"/>
      <c r="S16" s="97"/>
      <c r="T16" s="97"/>
      <c r="U16" s="97"/>
      <c r="V16" s="97"/>
      <c r="W16" s="97"/>
      <c r="X16" s="97"/>
      <c r="Y16" s="97"/>
      <c r="Z16" s="97"/>
    </row>
    <row r="17" spans="1:27" x14ac:dyDescent="0.25">
      <c r="A17" s="254" t="s">
        <v>42</v>
      </c>
      <c r="B17" s="255">
        <v>8.2899999999999991</v>
      </c>
      <c r="C17" s="255">
        <v>0.43</v>
      </c>
      <c r="D17" s="257">
        <v>316.94</v>
      </c>
      <c r="E17" s="69">
        <v>7.45</v>
      </c>
      <c r="F17" s="260">
        <v>308.83999999999997</v>
      </c>
      <c r="G17" s="69" t="s">
        <v>29</v>
      </c>
      <c r="H17" s="27" t="s">
        <v>29</v>
      </c>
      <c r="I17" s="25">
        <v>7.4</v>
      </c>
      <c r="J17" s="27">
        <v>308.77</v>
      </c>
      <c r="K17" s="69">
        <v>7.47</v>
      </c>
      <c r="L17" s="62">
        <v>308.68</v>
      </c>
      <c r="M17" s="69">
        <v>7.66</v>
      </c>
      <c r="N17" s="71">
        <v>308.61</v>
      </c>
      <c r="O17" s="227"/>
      <c r="P17" s="253"/>
      <c r="Q17" s="227"/>
      <c r="R17" s="227"/>
      <c r="S17" s="97"/>
      <c r="T17" s="97"/>
      <c r="U17" s="97"/>
      <c r="V17" s="227"/>
      <c r="W17" s="97"/>
      <c r="X17" s="97"/>
      <c r="Y17" s="97"/>
      <c r="Z17" s="97"/>
    </row>
    <row r="18" spans="1:27" ht="13.8" thickBot="1" x14ac:dyDescent="0.3">
      <c r="A18" s="262" t="s">
        <v>43</v>
      </c>
      <c r="B18" s="263">
        <v>9.49</v>
      </c>
      <c r="C18" s="263">
        <v>0.47</v>
      </c>
      <c r="D18" s="264">
        <v>315.02999999999997</v>
      </c>
      <c r="E18" s="54">
        <v>8.1</v>
      </c>
      <c r="F18" s="265">
        <v>306.93</v>
      </c>
      <c r="G18" s="54" t="s">
        <v>29</v>
      </c>
      <c r="H18" s="40" t="s">
        <v>29</v>
      </c>
      <c r="I18" s="39">
        <v>8.17</v>
      </c>
      <c r="J18" s="40">
        <v>306.86</v>
      </c>
      <c r="K18" s="54">
        <v>8.26</v>
      </c>
      <c r="L18" s="48">
        <v>306.77</v>
      </c>
      <c r="M18" s="69">
        <v>8.33</v>
      </c>
      <c r="N18" s="71">
        <v>306.7</v>
      </c>
      <c r="O18" s="227"/>
      <c r="P18" s="227"/>
      <c r="Q18" s="227"/>
      <c r="R18" s="227"/>
      <c r="S18" s="97"/>
      <c r="T18" s="97"/>
      <c r="U18" s="97"/>
      <c r="V18" s="97"/>
      <c r="W18" s="97"/>
      <c r="X18" s="97"/>
      <c r="Y18" s="97"/>
      <c r="Z18" s="253"/>
    </row>
    <row r="19" spans="1:27" ht="13.8" thickBot="1" x14ac:dyDescent="0.3">
      <c r="A19" s="266" t="s">
        <v>44</v>
      </c>
      <c r="B19" s="87">
        <v>20.329999999999998</v>
      </c>
      <c r="C19" s="88">
        <v>0.1</v>
      </c>
      <c r="D19" s="169">
        <v>307.95</v>
      </c>
      <c r="E19" s="90" t="s">
        <v>29</v>
      </c>
      <c r="F19" s="89" t="s">
        <v>29</v>
      </c>
      <c r="G19" s="90">
        <v>3.29</v>
      </c>
      <c r="H19" s="89">
        <v>304.66000000000003</v>
      </c>
      <c r="I19" s="87" t="s">
        <v>29</v>
      </c>
      <c r="J19" s="89" t="s">
        <v>29</v>
      </c>
      <c r="K19" s="267" t="s">
        <v>29</v>
      </c>
      <c r="L19" s="268" t="s">
        <v>29</v>
      </c>
      <c r="M19" s="90" t="s">
        <v>29</v>
      </c>
      <c r="N19" s="89" t="s">
        <v>29</v>
      </c>
      <c r="O19" s="227"/>
      <c r="P19" s="261"/>
      <c r="Q19" s="227"/>
      <c r="R19" s="253"/>
      <c r="S19" s="97"/>
      <c r="T19" s="97"/>
      <c r="U19" s="97"/>
      <c r="V19" s="97"/>
      <c r="W19" s="97"/>
      <c r="X19" s="97"/>
      <c r="Y19" s="97"/>
      <c r="Z19" s="97"/>
      <c r="AA19" s="98"/>
    </row>
    <row r="20" spans="1:27" x14ac:dyDescent="0.25">
      <c r="A20" s="9"/>
      <c r="B20" s="97"/>
      <c r="C20" s="228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261"/>
      <c r="O20" s="227"/>
      <c r="P20" s="261"/>
      <c r="Q20" s="227"/>
      <c r="R20" s="253"/>
      <c r="S20" s="97"/>
      <c r="T20" s="97"/>
      <c r="U20" s="97"/>
      <c r="V20" s="97"/>
      <c r="W20" s="97"/>
      <c r="X20" s="97"/>
      <c r="Y20" s="97"/>
      <c r="Z20" s="97"/>
      <c r="AA20" s="98"/>
    </row>
    <row r="21" spans="1:27" ht="13.8" thickBot="1" x14ac:dyDescent="0.3">
      <c r="A21" s="9"/>
      <c r="B21" s="9"/>
      <c r="C21" s="97"/>
      <c r="D21" s="97"/>
      <c r="E21" s="97"/>
      <c r="F21" s="97"/>
      <c r="G21" s="97"/>
      <c r="H21" s="97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</row>
    <row r="22" spans="1:27" ht="13.8" thickBot="1" x14ac:dyDescent="0.3">
      <c r="A22" s="239"/>
      <c r="B22" s="269"/>
      <c r="C22" s="269"/>
      <c r="D22" s="270"/>
      <c r="E22" s="987">
        <v>2007</v>
      </c>
      <c r="F22" s="988"/>
      <c r="G22" s="988"/>
      <c r="H22" s="988"/>
      <c r="I22" s="988"/>
      <c r="J22" s="988"/>
      <c r="K22" s="988"/>
      <c r="L22" s="988"/>
      <c r="M22" s="988"/>
      <c r="N22" s="989"/>
      <c r="O22" s="241"/>
      <c r="P22" s="241"/>
      <c r="Q22" s="241"/>
      <c r="R22" s="98"/>
      <c r="S22" s="98"/>
      <c r="T22" s="98"/>
      <c r="U22" s="98"/>
      <c r="V22" s="98"/>
      <c r="W22" s="98"/>
      <c r="X22" s="98"/>
      <c r="Y22" s="98"/>
      <c r="Z22" s="98"/>
      <c r="AA22" s="98"/>
    </row>
    <row r="23" spans="1:27" ht="13.8" thickBot="1" x14ac:dyDescent="0.3">
      <c r="A23" s="271"/>
      <c r="B23" s="272"/>
      <c r="C23" s="272"/>
      <c r="D23" s="273"/>
      <c r="E23" s="1059" t="s">
        <v>1</v>
      </c>
      <c r="F23" s="995"/>
      <c r="G23" s="997" t="s">
        <v>3</v>
      </c>
      <c r="H23" s="995"/>
      <c r="I23" s="997" t="s">
        <v>5</v>
      </c>
      <c r="J23" s="995"/>
      <c r="K23" s="997" t="s">
        <v>7</v>
      </c>
      <c r="L23" s="995"/>
      <c r="M23" s="997" t="s">
        <v>9</v>
      </c>
      <c r="N23" s="998"/>
      <c r="O23" s="1074"/>
      <c r="P23" s="1074"/>
      <c r="Q23" s="241"/>
      <c r="R23" s="98"/>
      <c r="S23" s="98"/>
      <c r="T23" s="98"/>
      <c r="U23" s="98"/>
      <c r="V23" s="98"/>
      <c r="W23" s="98"/>
      <c r="X23" s="98"/>
      <c r="Y23" s="98"/>
      <c r="Z23" s="98"/>
      <c r="AA23" s="98"/>
    </row>
    <row r="24" spans="1:27" ht="13.8" thickBot="1" x14ac:dyDescent="0.3">
      <c r="A24" s="1005"/>
      <c r="B24" s="1007" t="s">
        <v>30</v>
      </c>
      <c r="C24" s="1008" t="s">
        <v>31</v>
      </c>
      <c r="D24" s="1010" t="s">
        <v>32</v>
      </c>
      <c r="E24" s="987" t="s">
        <v>33</v>
      </c>
      <c r="F24" s="988"/>
      <c r="G24" s="988"/>
      <c r="H24" s="988"/>
      <c r="I24" s="988"/>
      <c r="J24" s="988"/>
      <c r="K24" s="988"/>
      <c r="L24" s="988"/>
      <c r="M24" s="988"/>
      <c r="N24" s="989"/>
      <c r="O24" s="241"/>
      <c r="P24" s="241"/>
      <c r="Q24" s="241"/>
    </row>
    <row r="25" spans="1:27" ht="13.8" thickBot="1" x14ac:dyDescent="0.3">
      <c r="A25" s="1006"/>
      <c r="B25" s="1002"/>
      <c r="C25" s="1009"/>
      <c r="D25" s="1011"/>
      <c r="E25" s="245" t="s">
        <v>34</v>
      </c>
      <c r="F25" s="246" t="s">
        <v>35</v>
      </c>
      <c r="G25" s="274" t="s">
        <v>34</v>
      </c>
      <c r="H25" s="246" t="s">
        <v>35</v>
      </c>
      <c r="I25" s="245" t="s">
        <v>34</v>
      </c>
      <c r="J25" s="246" t="s">
        <v>35</v>
      </c>
      <c r="K25" s="245" t="s">
        <v>34</v>
      </c>
      <c r="L25" s="246" t="s">
        <v>35</v>
      </c>
      <c r="M25" s="245" t="s">
        <v>34</v>
      </c>
      <c r="N25" s="246" t="s">
        <v>35</v>
      </c>
      <c r="O25" s="59"/>
      <c r="P25" s="59"/>
      <c r="Q25" s="59"/>
      <c r="T25" s="275" t="s">
        <v>82</v>
      </c>
      <c r="U25" t="s">
        <v>83</v>
      </c>
    </row>
    <row r="26" spans="1:27" x14ac:dyDescent="0.25">
      <c r="A26" s="276" t="s">
        <v>45</v>
      </c>
      <c r="B26" s="277">
        <v>16.41</v>
      </c>
      <c r="C26" s="14">
        <v>0.76</v>
      </c>
      <c r="D26" s="106">
        <v>316.07</v>
      </c>
      <c r="E26" s="53">
        <v>3.55</v>
      </c>
      <c r="F26" s="252">
        <v>312.52</v>
      </c>
      <c r="G26" s="53">
        <v>4.34</v>
      </c>
      <c r="H26" s="278">
        <v>311.73</v>
      </c>
      <c r="I26" s="279">
        <v>3.55</v>
      </c>
      <c r="J26" s="280">
        <v>312.52</v>
      </c>
      <c r="K26" s="181">
        <v>3.65</v>
      </c>
      <c r="L26" s="281">
        <v>312.42</v>
      </c>
      <c r="M26" s="181">
        <v>3.81</v>
      </c>
      <c r="N26" s="182">
        <v>312.26</v>
      </c>
      <c r="O26" s="97"/>
      <c r="P26" s="97"/>
      <c r="Q26" s="97"/>
      <c r="T26" s="282" t="s">
        <v>84</v>
      </c>
      <c r="U26" t="s">
        <v>85</v>
      </c>
    </row>
    <row r="27" spans="1:27" x14ac:dyDescent="0.25">
      <c r="A27" s="254" t="s">
        <v>46</v>
      </c>
      <c r="B27" s="255">
        <v>8.48</v>
      </c>
      <c r="C27" s="24">
        <v>0.77</v>
      </c>
      <c r="D27" s="111">
        <v>316.14999999999998</v>
      </c>
      <c r="E27" s="69">
        <v>3.07</v>
      </c>
      <c r="F27" s="260">
        <v>313.08</v>
      </c>
      <c r="G27" s="69">
        <v>3.84</v>
      </c>
      <c r="H27" s="283">
        <v>312.31</v>
      </c>
      <c r="I27" s="284">
        <v>3.11</v>
      </c>
      <c r="J27" s="285">
        <v>313.04000000000002</v>
      </c>
      <c r="K27" s="185">
        <v>3.22</v>
      </c>
      <c r="L27" s="286">
        <v>312.93</v>
      </c>
      <c r="M27" s="185">
        <v>3.43</v>
      </c>
      <c r="N27" s="135">
        <v>312.72000000000003</v>
      </c>
      <c r="O27" s="97"/>
      <c r="P27" s="97"/>
      <c r="Q27" s="97"/>
    </row>
    <row r="28" spans="1:27" x14ac:dyDescent="0.25">
      <c r="A28" s="254" t="s">
        <v>47</v>
      </c>
      <c r="B28" s="255">
        <v>24.17</v>
      </c>
      <c r="C28" s="24">
        <v>0.51</v>
      </c>
      <c r="D28" s="111">
        <v>332.39</v>
      </c>
      <c r="E28" s="69">
        <v>22.07</v>
      </c>
      <c r="F28" s="111">
        <v>310.32</v>
      </c>
      <c r="G28" s="69">
        <v>22.04</v>
      </c>
      <c r="H28" s="287">
        <v>310.35000000000002</v>
      </c>
      <c r="I28" s="284">
        <v>22.09</v>
      </c>
      <c r="J28" s="285">
        <v>310.3</v>
      </c>
      <c r="K28" s="185">
        <v>22.1</v>
      </c>
      <c r="L28" s="286">
        <v>310.29000000000002</v>
      </c>
      <c r="M28" s="185">
        <v>22.15</v>
      </c>
      <c r="N28" s="72">
        <v>310.24</v>
      </c>
      <c r="O28" s="97"/>
      <c r="P28" s="253"/>
      <c r="Q28" s="97"/>
    </row>
    <row r="29" spans="1:27" ht="13.8" thickBot="1" x14ac:dyDescent="0.3">
      <c r="A29" s="288" t="s">
        <v>48</v>
      </c>
      <c r="B29" s="289">
        <v>13.55</v>
      </c>
      <c r="C29" s="38">
        <v>0.7</v>
      </c>
      <c r="D29" s="114">
        <v>299.04000000000002</v>
      </c>
      <c r="E29" s="54">
        <v>4.59</v>
      </c>
      <c r="F29" s="114">
        <v>294.45</v>
      </c>
      <c r="G29" s="54">
        <v>4.53</v>
      </c>
      <c r="H29" s="290">
        <v>294.51</v>
      </c>
      <c r="I29" s="291">
        <v>4.67</v>
      </c>
      <c r="J29" s="292">
        <v>294.37</v>
      </c>
      <c r="K29" s="188">
        <v>4.8600000000000003</v>
      </c>
      <c r="L29" s="293">
        <v>294.18</v>
      </c>
      <c r="M29" s="188">
        <v>4.8899999999999997</v>
      </c>
      <c r="N29" s="294">
        <v>294.14999999999998</v>
      </c>
      <c r="O29" s="97"/>
      <c r="P29" s="97"/>
      <c r="Q29" s="97"/>
    </row>
    <row r="30" spans="1:27" x14ac:dyDescent="0.25">
      <c r="A30" s="9"/>
      <c r="B30" s="97"/>
      <c r="C30" s="259"/>
      <c r="D30" s="259"/>
      <c r="E30" s="259"/>
      <c r="F30" s="259"/>
      <c r="G30" s="259"/>
      <c r="H30" s="227"/>
      <c r="I30" s="227"/>
      <c r="J30" s="261"/>
      <c r="K30" s="259"/>
      <c r="L30" s="259"/>
      <c r="M30" s="259"/>
      <c r="N30" s="295"/>
      <c r="O30" s="259"/>
      <c r="P30" s="259"/>
      <c r="Q30" s="259"/>
    </row>
    <row r="31" spans="1:27" ht="13.8" thickBot="1" x14ac:dyDescent="0.3">
      <c r="A31" s="296"/>
      <c r="B31" s="296"/>
      <c r="C31" s="295"/>
      <c r="D31" s="259"/>
      <c r="E31" s="259"/>
      <c r="F31" s="297"/>
      <c r="G31" s="259"/>
      <c r="H31" s="259"/>
      <c r="I31" s="259"/>
      <c r="J31" s="298"/>
    </row>
    <row r="32" spans="1:27" ht="13.8" thickBot="1" x14ac:dyDescent="0.3">
      <c r="A32" s="1031" t="s">
        <v>57</v>
      </c>
      <c r="B32" s="1032"/>
      <c r="C32" s="1032"/>
      <c r="D32" s="1033"/>
      <c r="E32" s="987">
        <v>2007</v>
      </c>
      <c r="F32" s="988"/>
      <c r="G32" s="988"/>
      <c r="H32" s="988"/>
      <c r="I32" s="988"/>
      <c r="J32" s="988"/>
      <c r="K32" s="988"/>
      <c r="L32" s="988"/>
      <c r="M32" s="989"/>
      <c r="R32" s="1040"/>
      <c r="S32" s="1041"/>
      <c r="T32" s="987">
        <v>2007</v>
      </c>
      <c r="U32" s="989"/>
      <c r="V32" s="241"/>
    </row>
    <row r="33" spans="1:27" ht="13.8" thickBot="1" x14ac:dyDescent="0.3">
      <c r="A33" s="1034"/>
      <c r="B33" s="1035"/>
      <c r="C33" s="1035"/>
      <c r="D33" s="1036"/>
      <c r="E33" s="1075" t="s">
        <v>58</v>
      </c>
      <c r="F33" s="1063" t="s">
        <v>59</v>
      </c>
      <c r="G33" s="1017" t="s">
        <v>30</v>
      </c>
      <c r="H33" s="1020" t="s">
        <v>78</v>
      </c>
      <c r="I33" s="1021"/>
      <c r="J33" s="1021"/>
      <c r="K33" s="1021"/>
      <c r="L33" s="1021"/>
      <c r="M33" s="1022"/>
      <c r="R33" s="1058" t="s">
        <v>2</v>
      </c>
      <c r="S33" s="997"/>
      <c r="T33" s="299" t="s">
        <v>4</v>
      </c>
      <c r="U33" s="300" t="s">
        <v>9</v>
      </c>
      <c r="V33" s="241"/>
      <c r="Y33" s="301"/>
    </row>
    <row r="34" spans="1:27" ht="13.8" thickBot="1" x14ac:dyDescent="0.3">
      <c r="A34" s="1034"/>
      <c r="B34" s="1035"/>
      <c r="C34" s="1035"/>
      <c r="D34" s="1036"/>
      <c r="E34" s="1076"/>
      <c r="F34" s="1064"/>
      <c r="G34" s="1018"/>
      <c r="H34" s="1067" t="s">
        <v>4</v>
      </c>
      <c r="I34" s="1070"/>
      <c r="J34" s="1067" t="s">
        <v>10</v>
      </c>
      <c r="K34" s="1068"/>
      <c r="L34" s="1078" t="s">
        <v>12</v>
      </c>
      <c r="M34" s="1068"/>
      <c r="R34" s="1029" t="s">
        <v>86</v>
      </c>
      <c r="S34" s="1030"/>
      <c r="T34" s="302">
        <v>1.87</v>
      </c>
      <c r="U34" s="303">
        <v>2.31</v>
      </c>
      <c r="V34" s="261"/>
    </row>
    <row r="35" spans="1:27" ht="13.8" thickBot="1" x14ac:dyDescent="0.3">
      <c r="A35" s="1037"/>
      <c r="B35" s="1038"/>
      <c r="C35" s="1038"/>
      <c r="D35" s="1039"/>
      <c r="E35" s="1077"/>
      <c r="F35" s="1065"/>
      <c r="G35" s="1019"/>
      <c r="H35" s="304" t="s">
        <v>34</v>
      </c>
      <c r="I35" s="305" t="s">
        <v>35</v>
      </c>
      <c r="J35" s="304" t="s">
        <v>34</v>
      </c>
      <c r="K35" s="306" t="s">
        <v>35</v>
      </c>
      <c r="L35" s="307" t="s">
        <v>34</v>
      </c>
      <c r="M35" s="306" t="s">
        <v>35</v>
      </c>
      <c r="R35" s="1042" t="s">
        <v>87</v>
      </c>
      <c r="S35" s="1043"/>
      <c r="T35" s="308">
        <v>0.15</v>
      </c>
      <c r="U35" s="309">
        <v>0.14000000000000001</v>
      </c>
      <c r="V35" s="97"/>
    </row>
    <row r="36" spans="1:27" x14ac:dyDescent="0.25">
      <c r="A36" s="1053" t="s">
        <v>60</v>
      </c>
      <c r="B36" s="1054"/>
      <c r="C36" s="1054"/>
      <c r="D36" s="1055"/>
      <c r="E36" s="211" t="s">
        <v>61</v>
      </c>
      <c r="F36" s="212">
        <v>317.32</v>
      </c>
      <c r="G36" s="310">
        <v>309.37</v>
      </c>
      <c r="H36" s="311">
        <v>6.66</v>
      </c>
      <c r="I36" s="312">
        <v>310.66000000000003</v>
      </c>
      <c r="J36" s="230">
        <v>6.75</v>
      </c>
      <c r="K36" s="313">
        <v>310.57</v>
      </c>
      <c r="L36" s="314" t="s">
        <v>29</v>
      </c>
      <c r="M36" s="315" t="s">
        <v>29</v>
      </c>
      <c r="R36" s="1042" t="s">
        <v>88</v>
      </c>
      <c r="S36" s="1043"/>
      <c r="T36" s="308">
        <v>0.84</v>
      </c>
      <c r="U36" s="309">
        <v>0.6</v>
      </c>
      <c r="V36" s="97"/>
    </row>
    <row r="37" spans="1:27" x14ac:dyDescent="0.25">
      <c r="A37" s="1014" t="s">
        <v>201</v>
      </c>
      <c r="B37" s="1015"/>
      <c r="C37" s="1015"/>
      <c r="D37" s="1016"/>
      <c r="E37" s="216" t="s">
        <v>62</v>
      </c>
      <c r="F37" s="217">
        <v>313.52999999999997</v>
      </c>
      <c r="G37" s="316">
        <v>308.08</v>
      </c>
      <c r="H37" s="214">
        <v>4.9400000000000004</v>
      </c>
      <c r="I37" s="317">
        <v>308.58999999999997</v>
      </c>
      <c r="J37" s="214">
        <v>5.0999999999999996</v>
      </c>
      <c r="K37" s="318">
        <v>308.43</v>
      </c>
      <c r="L37" s="319">
        <v>4.9400000000000004</v>
      </c>
      <c r="M37" s="317">
        <v>308.58999999999997</v>
      </c>
      <c r="R37" s="1042" t="s">
        <v>89</v>
      </c>
      <c r="S37" s="1043"/>
      <c r="T37" s="308">
        <v>0.41</v>
      </c>
      <c r="U37" s="309">
        <v>0.32</v>
      </c>
      <c r="V37" s="227"/>
    </row>
    <row r="38" spans="1:27" ht="13.8" thickBot="1" x14ac:dyDescent="0.3">
      <c r="A38" s="1014" t="s">
        <v>202</v>
      </c>
      <c r="B38" s="1015"/>
      <c r="C38" s="1015"/>
      <c r="D38" s="1016"/>
      <c r="E38" s="216" t="s">
        <v>63</v>
      </c>
      <c r="F38" s="218">
        <v>322.39999999999998</v>
      </c>
      <c r="G38" s="316">
        <v>307.35000000000002</v>
      </c>
      <c r="H38" s="214">
        <v>13.93</v>
      </c>
      <c r="I38" s="317">
        <v>308.47000000000003</v>
      </c>
      <c r="J38" s="219" t="s">
        <v>29</v>
      </c>
      <c r="K38" s="231" t="s">
        <v>29</v>
      </c>
      <c r="L38" s="320">
        <v>13.93</v>
      </c>
      <c r="M38" s="317">
        <v>308.47000000000003</v>
      </c>
      <c r="R38" s="1045" t="s">
        <v>90</v>
      </c>
      <c r="S38" s="1046"/>
      <c r="T38" s="321">
        <v>0.26</v>
      </c>
      <c r="U38" s="322">
        <v>0.15</v>
      </c>
      <c r="V38" s="227"/>
    </row>
    <row r="39" spans="1:27" ht="13.8" thickBot="1" x14ac:dyDescent="0.3">
      <c r="A39" s="1014" t="s">
        <v>203</v>
      </c>
      <c r="B39" s="1056"/>
      <c r="C39" s="1056"/>
      <c r="D39" s="1057"/>
      <c r="E39" s="216" t="s">
        <v>64</v>
      </c>
      <c r="F39" s="217">
        <v>318.75</v>
      </c>
      <c r="G39" s="316">
        <v>307.60000000000002</v>
      </c>
      <c r="H39" s="214">
        <v>10.33</v>
      </c>
      <c r="I39" s="317">
        <v>308.42</v>
      </c>
      <c r="J39" s="214">
        <v>10.49</v>
      </c>
      <c r="K39" s="318">
        <v>308.26</v>
      </c>
      <c r="L39" s="319">
        <v>10.33</v>
      </c>
      <c r="M39" s="317">
        <v>308.42</v>
      </c>
    </row>
    <row r="40" spans="1:27" ht="13.8" thickBot="1" x14ac:dyDescent="0.3">
      <c r="A40" s="1014" t="s">
        <v>204</v>
      </c>
      <c r="B40" s="1015"/>
      <c r="C40" s="1015"/>
      <c r="D40" s="1016"/>
      <c r="E40" s="216" t="s">
        <v>65</v>
      </c>
      <c r="F40" s="217">
        <v>331.54</v>
      </c>
      <c r="G40" s="316">
        <v>308.99</v>
      </c>
      <c r="H40" s="214">
        <v>21.47</v>
      </c>
      <c r="I40" s="318">
        <v>310.07</v>
      </c>
      <c r="J40" s="214">
        <v>20.62</v>
      </c>
      <c r="K40" s="317">
        <v>310.92</v>
      </c>
      <c r="L40" s="319">
        <v>21.47</v>
      </c>
      <c r="M40" s="318">
        <v>310.07</v>
      </c>
      <c r="R40" s="323"/>
      <c r="S40" s="987">
        <v>2007</v>
      </c>
      <c r="T40" s="988"/>
      <c r="U40" s="988"/>
      <c r="V40" s="988"/>
      <c r="W40" s="988"/>
      <c r="X40" s="988"/>
      <c r="Y40" s="988"/>
      <c r="Z40" s="988"/>
      <c r="AA40" s="989"/>
    </row>
    <row r="41" spans="1:27" ht="13.8" thickBot="1" x14ac:dyDescent="0.3">
      <c r="A41" s="1014" t="s">
        <v>216</v>
      </c>
      <c r="B41" s="1015"/>
      <c r="C41" s="1015"/>
      <c r="D41" s="1016"/>
      <c r="E41" s="216" t="s">
        <v>66</v>
      </c>
      <c r="F41" s="217">
        <v>323.19</v>
      </c>
      <c r="G41" s="316">
        <v>320.58999999999997</v>
      </c>
      <c r="H41" s="214" t="s">
        <v>29</v>
      </c>
      <c r="I41" s="231" t="s">
        <v>29</v>
      </c>
      <c r="J41" s="214">
        <v>13.97</v>
      </c>
      <c r="K41" s="318">
        <v>309.22000000000003</v>
      </c>
      <c r="L41" s="319" t="s">
        <v>29</v>
      </c>
      <c r="M41" s="231" t="s">
        <v>29</v>
      </c>
      <c r="R41" s="324" t="s">
        <v>2</v>
      </c>
      <c r="S41" s="244" t="s">
        <v>91</v>
      </c>
      <c r="T41" s="244" t="s">
        <v>3</v>
      </c>
      <c r="U41" s="244" t="s">
        <v>4</v>
      </c>
      <c r="V41" s="244" t="s">
        <v>5</v>
      </c>
      <c r="W41" s="325" t="s">
        <v>6</v>
      </c>
      <c r="X41" s="244" t="s">
        <v>7</v>
      </c>
      <c r="Y41" s="326" t="s">
        <v>8</v>
      </c>
      <c r="Z41" s="244" t="s">
        <v>9</v>
      </c>
      <c r="AA41" s="327" t="s">
        <v>12</v>
      </c>
    </row>
    <row r="42" spans="1:27" x14ac:dyDescent="0.25">
      <c r="A42" s="1014" t="s">
        <v>206</v>
      </c>
      <c r="B42" s="1015"/>
      <c r="C42" s="1015"/>
      <c r="D42" s="1016"/>
      <c r="E42" s="216" t="s">
        <v>67</v>
      </c>
      <c r="F42" s="217">
        <v>328.24</v>
      </c>
      <c r="G42" s="316">
        <v>308.79000000000002</v>
      </c>
      <c r="H42" s="214">
        <v>18.29</v>
      </c>
      <c r="I42" s="317">
        <v>309.95</v>
      </c>
      <c r="J42" s="214">
        <v>18.37</v>
      </c>
      <c r="K42" s="318">
        <v>309.87</v>
      </c>
      <c r="L42" s="319">
        <v>18.29</v>
      </c>
      <c r="M42" s="317">
        <v>309.95</v>
      </c>
      <c r="R42" s="328" t="s">
        <v>93</v>
      </c>
      <c r="S42" s="179" t="s">
        <v>29</v>
      </c>
      <c r="T42" s="329">
        <v>3.53</v>
      </c>
      <c r="U42" s="330" t="s">
        <v>29</v>
      </c>
      <c r="V42" s="277" t="s">
        <v>29</v>
      </c>
      <c r="W42" s="331">
        <v>2.5</v>
      </c>
      <c r="X42" s="331" t="s">
        <v>29</v>
      </c>
      <c r="Y42" s="332" t="s">
        <v>29</v>
      </c>
      <c r="Z42" s="331">
        <v>2.2200000000000002</v>
      </c>
      <c r="AA42" s="333">
        <v>2.14</v>
      </c>
    </row>
    <row r="43" spans="1:27" x14ac:dyDescent="0.25">
      <c r="A43" s="1014" t="s">
        <v>207</v>
      </c>
      <c r="B43" s="1015"/>
      <c r="C43" s="1015"/>
      <c r="D43" s="1016"/>
      <c r="E43" s="216" t="s">
        <v>68</v>
      </c>
      <c r="F43" s="217">
        <v>331.59</v>
      </c>
      <c r="G43" s="316">
        <v>308.94</v>
      </c>
      <c r="H43" s="214">
        <v>21.49</v>
      </c>
      <c r="I43" s="317">
        <v>310.10000000000002</v>
      </c>
      <c r="J43" s="214">
        <v>21.58</v>
      </c>
      <c r="K43" s="318">
        <v>310.01</v>
      </c>
      <c r="L43" s="319">
        <v>21.49</v>
      </c>
      <c r="M43" s="317">
        <v>310.10000000000002</v>
      </c>
      <c r="R43" s="334" t="s">
        <v>94</v>
      </c>
      <c r="S43" s="335">
        <v>1.58</v>
      </c>
      <c r="T43" s="336">
        <v>2.31</v>
      </c>
      <c r="U43" s="337">
        <v>0.86</v>
      </c>
      <c r="V43" s="255" t="s">
        <v>29</v>
      </c>
      <c r="W43" s="338" t="s">
        <v>29</v>
      </c>
      <c r="X43" s="339" t="s">
        <v>29</v>
      </c>
      <c r="Y43" s="340" t="s">
        <v>29</v>
      </c>
      <c r="Z43" s="339" t="s">
        <v>29</v>
      </c>
      <c r="AA43" s="285" t="s">
        <v>29</v>
      </c>
    </row>
    <row r="44" spans="1:27" x14ac:dyDescent="0.25">
      <c r="A44" s="1014" t="s">
        <v>208</v>
      </c>
      <c r="B44" s="1015"/>
      <c r="C44" s="1015"/>
      <c r="D44" s="1016"/>
      <c r="E44" s="216" t="s">
        <v>69</v>
      </c>
      <c r="F44" s="218">
        <v>328.5</v>
      </c>
      <c r="G44" s="316">
        <v>308.60000000000002</v>
      </c>
      <c r="H44" s="214">
        <v>18.96</v>
      </c>
      <c r="I44" s="318">
        <v>309.54000000000002</v>
      </c>
      <c r="J44" s="219">
        <v>18.75</v>
      </c>
      <c r="K44" s="231">
        <v>309.75</v>
      </c>
      <c r="L44" s="320">
        <v>18.690000000000001</v>
      </c>
      <c r="M44" s="317">
        <v>309.81</v>
      </c>
      <c r="R44" s="334" t="s">
        <v>95</v>
      </c>
      <c r="S44" s="335" t="s">
        <v>29</v>
      </c>
      <c r="T44" s="336">
        <v>7.5</v>
      </c>
      <c r="U44" s="256" t="s">
        <v>29</v>
      </c>
      <c r="V44" s="255" t="s">
        <v>29</v>
      </c>
      <c r="W44" s="341">
        <v>4</v>
      </c>
      <c r="X44" s="339" t="s">
        <v>29</v>
      </c>
      <c r="Y44" s="340" t="s">
        <v>29</v>
      </c>
      <c r="Z44" s="339">
        <v>5</v>
      </c>
      <c r="AA44" s="285">
        <v>6.67</v>
      </c>
    </row>
    <row r="45" spans="1:27" x14ac:dyDescent="0.25">
      <c r="A45" s="1014" t="s">
        <v>209</v>
      </c>
      <c r="B45" s="1015"/>
      <c r="C45" s="1015"/>
      <c r="D45" s="1016"/>
      <c r="E45" s="216" t="s">
        <v>70</v>
      </c>
      <c r="F45" s="218">
        <v>330.6</v>
      </c>
      <c r="G45" s="316">
        <v>309</v>
      </c>
      <c r="H45" s="214">
        <v>20.52</v>
      </c>
      <c r="I45" s="317">
        <v>310.08</v>
      </c>
      <c r="J45" s="214">
        <v>20.56</v>
      </c>
      <c r="K45" s="318">
        <v>310.04000000000002</v>
      </c>
      <c r="L45" s="319">
        <v>20.52</v>
      </c>
      <c r="M45" s="317">
        <v>310.08</v>
      </c>
      <c r="R45" s="334" t="s">
        <v>96</v>
      </c>
      <c r="S45" s="335" t="s">
        <v>29</v>
      </c>
      <c r="T45" s="336">
        <v>10</v>
      </c>
      <c r="U45" s="256" t="s">
        <v>29</v>
      </c>
      <c r="V45" s="255" t="s">
        <v>29</v>
      </c>
      <c r="W45" s="339">
        <v>5.45</v>
      </c>
      <c r="X45" s="339" t="s">
        <v>29</v>
      </c>
      <c r="Y45" s="340" t="s">
        <v>29</v>
      </c>
      <c r="Z45" s="341">
        <v>4.62</v>
      </c>
      <c r="AA45" s="285">
        <v>7.25</v>
      </c>
    </row>
    <row r="46" spans="1:27" x14ac:dyDescent="0.25">
      <c r="A46" s="1014" t="s">
        <v>97</v>
      </c>
      <c r="B46" s="1015"/>
      <c r="C46" s="1015"/>
      <c r="D46" s="1016"/>
      <c r="E46" s="216" t="s">
        <v>72</v>
      </c>
      <c r="F46" s="217">
        <v>329.93</v>
      </c>
      <c r="G46" s="316">
        <v>308.43</v>
      </c>
      <c r="H46" s="214">
        <v>20.07</v>
      </c>
      <c r="I46" s="317">
        <v>309.86</v>
      </c>
      <c r="J46" s="214">
        <v>20.13</v>
      </c>
      <c r="K46" s="318">
        <v>309.8</v>
      </c>
      <c r="L46" s="319">
        <v>20.07</v>
      </c>
      <c r="M46" s="317">
        <v>309.86</v>
      </c>
      <c r="R46" s="334" t="s">
        <v>98</v>
      </c>
      <c r="S46" s="335">
        <v>3.75</v>
      </c>
      <c r="T46" s="336">
        <v>4</v>
      </c>
      <c r="U46" s="256">
        <v>2.73</v>
      </c>
      <c r="V46" s="255">
        <v>2.31</v>
      </c>
      <c r="W46" s="337">
        <v>2.14</v>
      </c>
      <c r="X46" s="341">
        <v>2.14</v>
      </c>
      <c r="Y46" s="340">
        <v>2.2200000000000002</v>
      </c>
      <c r="Z46" s="339">
        <v>2.61</v>
      </c>
      <c r="AA46" s="285">
        <v>3.53</v>
      </c>
    </row>
    <row r="47" spans="1:27" x14ac:dyDescent="0.25">
      <c r="A47" s="1014" t="s">
        <v>73</v>
      </c>
      <c r="B47" s="1015"/>
      <c r="C47" s="1015"/>
      <c r="D47" s="1016"/>
      <c r="E47" s="216" t="s">
        <v>74</v>
      </c>
      <c r="F47" s="217">
        <v>323.06</v>
      </c>
      <c r="G47" s="316">
        <v>307.45999999999998</v>
      </c>
      <c r="H47" s="214">
        <v>14.5</v>
      </c>
      <c r="I47" s="317">
        <v>308.56</v>
      </c>
      <c r="J47" s="214">
        <v>14.64</v>
      </c>
      <c r="K47" s="318">
        <v>308.42</v>
      </c>
      <c r="L47" s="319">
        <v>14.5</v>
      </c>
      <c r="M47" s="317">
        <v>308.56</v>
      </c>
      <c r="R47" s="334" t="s">
        <v>99</v>
      </c>
      <c r="S47" s="342">
        <v>3.75</v>
      </c>
      <c r="T47" s="336">
        <v>3.75</v>
      </c>
      <c r="U47" s="256">
        <v>2.73</v>
      </c>
      <c r="V47" s="255">
        <v>2.2200000000000002</v>
      </c>
      <c r="W47" s="339">
        <v>2.31</v>
      </c>
      <c r="X47" s="341">
        <v>2</v>
      </c>
      <c r="Y47" s="340">
        <v>1.67</v>
      </c>
      <c r="Z47" s="339">
        <v>2.31</v>
      </c>
      <c r="AA47" s="285">
        <v>3.33</v>
      </c>
    </row>
    <row r="48" spans="1:27" ht="13.8" x14ac:dyDescent="0.25">
      <c r="A48" s="1014" t="s">
        <v>211</v>
      </c>
      <c r="B48" s="1015"/>
      <c r="C48" s="1015"/>
      <c r="D48" s="1016"/>
      <c r="E48" s="216"/>
      <c r="F48" s="220">
        <v>0.15</v>
      </c>
      <c r="G48" s="316">
        <v>20.149999999999999</v>
      </c>
      <c r="H48" s="214" t="s">
        <v>29</v>
      </c>
      <c r="I48" s="231" t="s">
        <v>29</v>
      </c>
      <c r="J48" s="214" t="s">
        <v>29</v>
      </c>
      <c r="K48" s="231" t="s">
        <v>29</v>
      </c>
      <c r="L48" s="319" t="s">
        <v>29</v>
      </c>
      <c r="M48" s="231" t="s">
        <v>29</v>
      </c>
      <c r="R48" s="334" t="s">
        <v>100</v>
      </c>
      <c r="S48" s="335" t="s">
        <v>29</v>
      </c>
      <c r="T48" s="343">
        <v>4.29</v>
      </c>
      <c r="U48" s="256" t="s">
        <v>29</v>
      </c>
      <c r="V48" s="255" t="s">
        <v>29</v>
      </c>
      <c r="W48" s="339">
        <v>4.62</v>
      </c>
      <c r="X48" s="339" t="s">
        <v>29</v>
      </c>
      <c r="Y48" s="340" t="s">
        <v>29</v>
      </c>
      <c r="Z48" s="339">
        <v>6</v>
      </c>
      <c r="AA48" s="344">
        <v>8.57</v>
      </c>
    </row>
    <row r="49" spans="1:27" x14ac:dyDescent="0.25">
      <c r="A49" s="1014" t="s">
        <v>212</v>
      </c>
      <c r="B49" s="1015"/>
      <c r="C49" s="1015"/>
      <c r="D49" s="1016"/>
      <c r="E49" s="216">
        <v>184</v>
      </c>
      <c r="F49" s="217">
        <v>308.17</v>
      </c>
      <c r="G49" s="316">
        <v>305.42</v>
      </c>
      <c r="H49" s="214">
        <v>1.38</v>
      </c>
      <c r="I49" s="317">
        <v>306.79000000000002</v>
      </c>
      <c r="J49" s="214">
        <v>1.61</v>
      </c>
      <c r="K49" s="318">
        <v>306.56</v>
      </c>
      <c r="L49" s="319">
        <v>1.38</v>
      </c>
      <c r="M49" s="317">
        <v>306.79000000000002</v>
      </c>
      <c r="R49" s="334" t="s">
        <v>101</v>
      </c>
      <c r="S49" s="335">
        <v>0.59</v>
      </c>
      <c r="T49" s="336">
        <v>1.36</v>
      </c>
      <c r="U49" s="338">
        <v>0.63</v>
      </c>
      <c r="V49" s="255">
        <v>0.46</v>
      </c>
      <c r="W49" s="339">
        <v>0.37</v>
      </c>
      <c r="X49" s="339">
        <v>0.34</v>
      </c>
      <c r="Y49" s="345">
        <v>0.32</v>
      </c>
      <c r="Z49" s="339">
        <v>0.43</v>
      </c>
      <c r="AA49" s="285">
        <v>1</v>
      </c>
    </row>
    <row r="50" spans="1:27" x14ac:dyDescent="0.25">
      <c r="A50" s="1014" t="s">
        <v>213</v>
      </c>
      <c r="B50" s="1015"/>
      <c r="C50" s="1015"/>
      <c r="D50" s="1016"/>
      <c r="E50" s="216" t="s">
        <v>75</v>
      </c>
      <c r="F50" s="218">
        <v>311</v>
      </c>
      <c r="G50" s="316">
        <v>306.2</v>
      </c>
      <c r="H50" s="214">
        <v>2.37</v>
      </c>
      <c r="I50" s="317">
        <v>308.63</v>
      </c>
      <c r="J50" s="219">
        <v>2.67</v>
      </c>
      <c r="K50" s="318">
        <v>308.33</v>
      </c>
      <c r="L50" s="320">
        <v>2.37</v>
      </c>
      <c r="M50" s="317">
        <v>308.63</v>
      </c>
      <c r="R50" s="334" t="s">
        <v>102</v>
      </c>
      <c r="S50" s="335" t="s">
        <v>29</v>
      </c>
      <c r="T50" s="336">
        <v>5</v>
      </c>
      <c r="U50" s="256" t="s">
        <v>29</v>
      </c>
      <c r="V50" s="255" t="s">
        <v>29</v>
      </c>
      <c r="W50" s="341">
        <v>3.33</v>
      </c>
      <c r="X50" s="339" t="s">
        <v>29</v>
      </c>
      <c r="Y50" s="340" t="s">
        <v>29</v>
      </c>
      <c r="Z50" s="339">
        <v>3.75</v>
      </c>
      <c r="AA50" s="285">
        <v>4</v>
      </c>
    </row>
    <row r="51" spans="1:27" ht="13.8" thickBot="1" x14ac:dyDescent="0.3">
      <c r="A51" s="1014" t="s">
        <v>214</v>
      </c>
      <c r="B51" s="1015"/>
      <c r="C51" s="1015"/>
      <c r="D51" s="1016"/>
      <c r="E51" s="216" t="s">
        <v>76</v>
      </c>
      <c r="F51" s="217">
        <v>287.82</v>
      </c>
      <c r="G51" s="316">
        <v>282.47000000000003</v>
      </c>
      <c r="H51" s="214">
        <v>2.29</v>
      </c>
      <c r="I51" s="231">
        <v>285.52999999999997</v>
      </c>
      <c r="J51" s="214">
        <v>4.62</v>
      </c>
      <c r="K51" s="318">
        <v>283.2</v>
      </c>
      <c r="L51" s="319"/>
      <c r="M51" s="317">
        <v>287.82</v>
      </c>
      <c r="R51" s="346" t="s">
        <v>103</v>
      </c>
      <c r="S51" s="347" t="s">
        <v>29</v>
      </c>
      <c r="T51" s="348">
        <v>10</v>
      </c>
      <c r="U51" s="349" t="s">
        <v>29</v>
      </c>
      <c r="V51" s="350" t="s">
        <v>29</v>
      </c>
      <c r="W51" s="350">
        <v>4</v>
      </c>
      <c r="X51" s="350" t="s">
        <v>29</v>
      </c>
      <c r="Y51" s="351" t="s">
        <v>29</v>
      </c>
      <c r="Z51" s="352">
        <v>2.4</v>
      </c>
      <c r="AA51" s="292">
        <v>6</v>
      </c>
    </row>
    <row r="52" spans="1:27" ht="13.8" thickBot="1" x14ac:dyDescent="0.3">
      <c r="A52" s="1050" t="s">
        <v>215</v>
      </c>
      <c r="B52" s="1051"/>
      <c r="C52" s="1051"/>
      <c r="D52" s="1052"/>
      <c r="E52" s="353" t="s">
        <v>77</v>
      </c>
      <c r="F52" s="224">
        <v>311.75</v>
      </c>
      <c r="G52" s="354" t="s">
        <v>29</v>
      </c>
      <c r="H52" s="226">
        <v>3.23</v>
      </c>
      <c r="I52" s="355">
        <v>308.52</v>
      </c>
      <c r="J52" s="226">
        <v>4.1500000000000004</v>
      </c>
      <c r="K52" s="356">
        <v>307.60000000000002</v>
      </c>
      <c r="L52" s="224">
        <v>3.23</v>
      </c>
      <c r="M52" s="355">
        <v>308.52</v>
      </c>
      <c r="R52" s="357" t="s">
        <v>104</v>
      </c>
      <c r="S52" s="358" t="str">
        <f>[1]souhrn!D13</f>
        <v>-</v>
      </c>
      <c r="T52" s="359" t="str">
        <f>[1]souhrn!E13</f>
        <v>-</v>
      </c>
      <c r="U52" s="359" t="str">
        <f>[1]souhrn!F13</f>
        <v>-</v>
      </c>
      <c r="V52" s="359" t="str">
        <f>[1]souhrn!G13</f>
        <v>-</v>
      </c>
      <c r="W52" s="360" t="str">
        <f>[1]souhrn!H13</f>
        <v>-</v>
      </c>
      <c r="X52" s="359" t="str">
        <f>[1]souhrn!I13</f>
        <v>-</v>
      </c>
      <c r="Y52" s="361" t="str">
        <f>[1]souhrn!J13</f>
        <v>-</v>
      </c>
      <c r="Z52" s="359" t="str">
        <f>[1]souhrn!K13</f>
        <v>-</v>
      </c>
      <c r="AA52" s="103" t="s">
        <v>29</v>
      </c>
    </row>
  </sheetData>
  <mergeCells count="62">
    <mergeCell ref="A50:D50"/>
    <mergeCell ref="A51:D51"/>
    <mergeCell ref="A52:D52"/>
    <mergeCell ref="A45:D45"/>
    <mergeCell ref="A46:D46"/>
    <mergeCell ref="A47:D47"/>
    <mergeCell ref="A48:D48"/>
    <mergeCell ref="R38:S38"/>
    <mergeCell ref="A39:D39"/>
    <mergeCell ref="A40:D40"/>
    <mergeCell ref="S40:AA40"/>
    <mergeCell ref="A49:D49"/>
    <mergeCell ref="A41:D41"/>
    <mergeCell ref="A42:D42"/>
    <mergeCell ref="A43:D43"/>
    <mergeCell ref="A44:D44"/>
    <mergeCell ref="A38:D38"/>
    <mergeCell ref="A36:D36"/>
    <mergeCell ref="R36:S36"/>
    <mergeCell ref="A37:D37"/>
    <mergeCell ref="R37:S37"/>
    <mergeCell ref="J34:K34"/>
    <mergeCell ref="L34:M34"/>
    <mergeCell ref="R34:S34"/>
    <mergeCell ref="R35:S35"/>
    <mergeCell ref="A32:D35"/>
    <mergeCell ref="E32:M32"/>
    <mergeCell ref="R32:S32"/>
    <mergeCell ref="T32:U32"/>
    <mergeCell ref="E33:E35"/>
    <mergeCell ref="F33:F35"/>
    <mergeCell ref="G33:G35"/>
    <mergeCell ref="H33:M33"/>
    <mergeCell ref="R33:S33"/>
    <mergeCell ref="H34:I34"/>
    <mergeCell ref="O23:P23"/>
    <mergeCell ref="A24:A25"/>
    <mergeCell ref="B24:B25"/>
    <mergeCell ref="C24:C25"/>
    <mergeCell ref="D24:D25"/>
    <mergeCell ref="E24:N24"/>
    <mergeCell ref="E22:N22"/>
    <mergeCell ref="E23:F23"/>
    <mergeCell ref="G23:H23"/>
    <mergeCell ref="I23:J23"/>
    <mergeCell ref="K23:L23"/>
    <mergeCell ref="M23:N23"/>
    <mergeCell ref="A2:X2"/>
    <mergeCell ref="A4:X4"/>
    <mergeCell ref="E7:N7"/>
    <mergeCell ref="E8:F8"/>
    <mergeCell ref="G8:H8"/>
    <mergeCell ref="I8:J8"/>
    <mergeCell ref="K8:L8"/>
    <mergeCell ref="M8:N8"/>
    <mergeCell ref="O8:P8"/>
    <mergeCell ref="Q8:R8"/>
    <mergeCell ref="A9:A10"/>
    <mergeCell ref="B9:B10"/>
    <mergeCell ref="C9:C10"/>
    <mergeCell ref="D9:D10"/>
    <mergeCell ref="E9:N9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"/>
  <sheetViews>
    <sheetView zoomScale="75" workbookViewId="0">
      <selection activeCell="A71" sqref="A71"/>
    </sheetView>
  </sheetViews>
  <sheetFormatPr defaultRowHeight="13.2" x14ac:dyDescent="0.25"/>
  <cols>
    <col min="1" max="1" width="5.6640625" customWidth="1"/>
    <col min="2" max="2" width="9.88671875" bestFit="1" customWidth="1"/>
    <col min="3" max="3" width="17.33203125" customWidth="1"/>
    <col min="14" max="14" width="10" bestFit="1" customWidth="1"/>
    <col min="22" max="22" width="12" bestFit="1" customWidth="1"/>
    <col min="23" max="23" width="9.33203125" customWidth="1"/>
    <col min="27" max="27" width="10.109375" customWidth="1"/>
  </cols>
  <sheetData>
    <row r="1" spans="1:28" ht="13.8" thickBot="1" x14ac:dyDescent="0.3">
      <c r="A1" s="1"/>
      <c r="B1" s="1140">
        <v>2006</v>
      </c>
      <c r="C1" s="1141"/>
      <c r="D1" s="1141"/>
      <c r="E1" s="1141"/>
      <c r="F1" s="1141"/>
      <c r="G1" s="1141"/>
      <c r="H1" s="1141"/>
      <c r="I1" s="1141"/>
      <c r="J1" s="1141"/>
      <c r="K1" s="1141"/>
      <c r="L1" s="1141"/>
      <c r="M1" s="1142"/>
      <c r="AA1" t="s">
        <v>54</v>
      </c>
    </row>
    <row r="2" spans="1:28" ht="13.8" thickBot="1" x14ac:dyDescent="0.3">
      <c r="A2" s="125" t="s">
        <v>2</v>
      </c>
      <c r="B2" s="126" t="s">
        <v>54</v>
      </c>
      <c r="C2" s="3" t="s">
        <v>1</v>
      </c>
      <c r="D2" s="4"/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7" t="s">
        <v>12</v>
      </c>
      <c r="N2" s="9" t="s">
        <v>13</v>
      </c>
      <c r="O2" s="9" t="s">
        <v>14</v>
      </c>
      <c r="P2" s="9" t="s">
        <v>15</v>
      </c>
      <c r="AA2" t="s">
        <v>1</v>
      </c>
    </row>
    <row r="3" spans="1:28" x14ac:dyDescent="0.25">
      <c r="A3" s="60" t="s">
        <v>17</v>
      </c>
      <c r="B3" s="61"/>
      <c r="C3" s="127"/>
      <c r="D3" s="61"/>
      <c r="E3" s="128">
        <v>2.4300000000000002</v>
      </c>
      <c r="F3" s="61">
        <v>2.95</v>
      </c>
      <c r="G3" s="129"/>
      <c r="H3" s="130">
        <v>2</v>
      </c>
      <c r="I3" s="131"/>
      <c r="J3" s="130">
        <v>2.25</v>
      </c>
      <c r="K3" s="129"/>
      <c r="L3" s="130">
        <v>3.54</v>
      </c>
      <c r="M3" s="132"/>
      <c r="N3">
        <f>MIN(C3:M3)</f>
        <v>2</v>
      </c>
      <c r="O3" s="19">
        <f>MAX(C3:M3)</f>
        <v>3.54</v>
      </c>
      <c r="P3" s="19">
        <f>O3-N3</f>
        <v>1.54</v>
      </c>
      <c r="AA3" t="s">
        <v>3</v>
      </c>
    </row>
    <row r="4" spans="1:28" x14ac:dyDescent="0.25">
      <c r="A4" s="68" t="s">
        <v>18</v>
      </c>
      <c r="B4" s="61"/>
      <c r="C4" s="61"/>
      <c r="D4" s="61"/>
      <c r="E4" s="133">
        <v>1</v>
      </c>
      <c r="F4" s="24"/>
      <c r="G4" s="133">
        <v>1</v>
      </c>
      <c r="H4" s="30"/>
      <c r="I4" s="134">
        <v>0.75</v>
      </c>
      <c r="J4" s="30"/>
      <c r="K4" s="30"/>
      <c r="L4" s="30"/>
      <c r="M4" s="135">
        <v>2.2000000000000002</v>
      </c>
      <c r="N4">
        <f t="shared" ref="N4:N12" si="0">MIN(C4:M4)</f>
        <v>0.75</v>
      </c>
      <c r="O4" s="19">
        <f>MAX(C4:M4)</f>
        <v>2.2000000000000002</v>
      </c>
      <c r="P4" s="19">
        <f t="shared" ref="P4:P12" si="1">O4-N4</f>
        <v>1.4500000000000002</v>
      </c>
      <c r="T4" s="136" t="s">
        <v>55</v>
      </c>
      <c r="AA4" t="s">
        <v>4</v>
      </c>
    </row>
    <row r="5" spans="1:28" x14ac:dyDescent="0.25">
      <c r="A5" s="68" t="s">
        <v>20</v>
      </c>
      <c r="B5" s="61"/>
      <c r="C5" s="127"/>
      <c r="D5" s="61"/>
      <c r="E5" s="137">
        <v>4.53</v>
      </c>
      <c r="F5" s="24">
        <v>4</v>
      </c>
      <c r="G5" s="138"/>
      <c r="H5" s="30">
        <v>4.4000000000000004</v>
      </c>
      <c r="I5" s="139"/>
      <c r="J5" s="30">
        <v>4.76</v>
      </c>
      <c r="K5" s="138">
        <v>3.22</v>
      </c>
      <c r="L5" s="30">
        <v>9.52</v>
      </c>
      <c r="M5" s="140"/>
      <c r="N5">
        <f t="shared" si="0"/>
        <v>3.22</v>
      </c>
      <c r="O5" s="19">
        <f t="shared" ref="O5:O12" si="2">MAX(C5:M5)</f>
        <v>9.52</v>
      </c>
      <c r="P5" s="19">
        <f t="shared" si="1"/>
        <v>6.2999999999999989</v>
      </c>
      <c r="AA5" t="s">
        <v>5</v>
      </c>
    </row>
    <row r="6" spans="1:28" x14ac:dyDescent="0.25">
      <c r="A6" s="68" t="s">
        <v>21</v>
      </c>
      <c r="B6" s="61"/>
      <c r="C6" s="127"/>
      <c r="D6" s="61"/>
      <c r="E6" s="137">
        <v>10</v>
      </c>
      <c r="F6" s="24">
        <v>7.33</v>
      </c>
      <c r="G6" s="138"/>
      <c r="H6" s="30">
        <v>4.29</v>
      </c>
      <c r="I6" s="139"/>
      <c r="J6" s="30">
        <v>7.22</v>
      </c>
      <c r="K6" s="138">
        <v>2.82</v>
      </c>
      <c r="L6" s="30">
        <v>10</v>
      </c>
      <c r="M6" s="140"/>
      <c r="N6">
        <f t="shared" si="0"/>
        <v>2.82</v>
      </c>
      <c r="O6" s="19">
        <f t="shared" si="2"/>
        <v>10</v>
      </c>
      <c r="P6" s="19">
        <f t="shared" si="1"/>
        <v>7.18</v>
      </c>
      <c r="AA6" t="s">
        <v>6</v>
      </c>
    </row>
    <row r="7" spans="1:28" x14ac:dyDescent="0.25">
      <c r="A7" s="68" t="s">
        <v>22</v>
      </c>
      <c r="B7" s="61"/>
      <c r="C7" s="61"/>
      <c r="D7" s="61"/>
      <c r="E7" s="29">
        <v>3</v>
      </c>
      <c r="F7" s="24">
        <v>3.11</v>
      </c>
      <c r="G7" s="133">
        <v>2.2000000000000002</v>
      </c>
      <c r="H7" s="30">
        <v>2.25</v>
      </c>
      <c r="I7" s="134">
        <v>2.09</v>
      </c>
      <c r="J7" s="30">
        <v>2.37</v>
      </c>
      <c r="K7" s="30"/>
      <c r="L7" s="30">
        <v>4.1900000000000004</v>
      </c>
      <c r="M7" s="135">
        <v>4.0999999999999996</v>
      </c>
      <c r="N7">
        <f t="shared" si="0"/>
        <v>2.09</v>
      </c>
      <c r="O7" s="19">
        <f t="shared" si="2"/>
        <v>4.1900000000000004</v>
      </c>
      <c r="P7" s="19">
        <f t="shared" si="1"/>
        <v>2.1000000000000005</v>
      </c>
      <c r="AA7" t="s">
        <v>7</v>
      </c>
    </row>
    <row r="8" spans="1:28" x14ac:dyDescent="0.25">
      <c r="A8" s="68" t="s">
        <v>23</v>
      </c>
      <c r="B8" s="61"/>
      <c r="C8" s="61"/>
      <c r="D8" s="61"/>
      <c r="E8" s="29"/>
      <c r="F8" s="24">
        <v>3.41</v>
      </c>
      <c r="G8" s="30">
        <v>1.98</v>
      </c>
      <c r="H8" s="30">
        <v>2.37</v>
      </c>
      <c r="I8" s="134">
        <v>2.31</v>
      </c>
      <c r="J8" s="30">
        <v>2.31</v>
      </c>
      <c r="K8" s="30">
        <v>0.59</v>
      </c>
      <c r="L8" s="30">
        <v>4.4000000000000004</v>
      </c>
      <c r="M8" s="135">
        <v>3.83</v>
      </c>
      <c r="N8">
        <f t="shared" si="0"/>
        <v>0.59</v>
      </c>
      <c r="O8" s="19">
        <f t="shared" si="2"/>
        <v>4.4000000000000004</v>
      </c>
      <c r="P8" s="19">
        <f t="shared" si="1"/>
        <v>3.8100000000000005</v>
      </c>
      <c r="AA8" t="s">
        <v>8</v>
      </c>
    </row>
    <row r="9" spans="1:28" x14ac:dyDescent="0.25">
      <c r="A9" s="68" t="s">
        <v>24</v>
      </c>
      <c r="B9" s="61"/>
      <c r="C9" s="127"/>
      <c r="D9" s="61"/>
      <c r="E9" s="137">
        <v>5</v>
      </c>
      <c r="F9" s="24">
        <v>3.83</v>
      </c>
      <c r="G9" s="138"/>
      <c r="H9" s="30">
        <v>2.57</v>
      </c>
      <c r="I9" s="139"/>
      <c r="J9" s="30">
        <v>6</v>
      </c>
      <c r="K9" s="138"/>
      <c r="L9" s="30">
        <v>3.84</v>
      </c>
      <c r="M9" s="140"/>
      <c r="N9">
        <f t="shared" si="0"/>
        <v>2.57</v>
      </c>
      <c r="O9" s="19">
        <f t="shared" si="2"/>
        <v>6</v>
      </c>
      <c r="P9" s="19">
        <f t="shared" si="1"/>
        <v>3.43</v>
      </c>
      <c r="AA9" t="s">
        <v>9</v>
      </c>
    </row>
    <row r="10" spans="1:28" x14ac:dyDescent="0.25">
      <c r="A10" s="68" t="s">
        <v>25</v>
      </c>
      <c r="B10" s="61"/>
      <c r="C10" s="61"/>
      <c r="D10" s="61"/>
      <c r="E10" s="133">
        <v>0.79</v>
      </c>
      <c r="F10" s="24">
        <v>0.43</v>
      </c>
      <c r="G10" s="30">
        <v>0.44</v>
      </c>
      <c r="H10" s="30">
        <v>0.41</v>
      </c>
      <c r="I10" s="134">
        <v>0.39</v>
      </c>
      <c r="J10" s="30">
        <v>0.46</v>
      </c>
      <c r="K10" s="30"/>
      <c r="L10" s="30">
        <v>1.57</v>
      </c>
      <c r="M10" s="135">
        <v>1.1499999999999999</v>
      </c>
      <c r="N10">
        <f t="shared" si="0"/>
        <v>0.39</v>
      </c>
      <c r="O10" s="19">
        <f t="shared" si="2"/>
        <v>1.57</v>
      </c>
      <c r="P10" s="19">
        <f t="shared" si="1"/>
        <v>1.1800000000000002</v>
      </c>
      <c r="AA10" t="s">
        <v>10</v>
      </c>
    </row>
    <row r="11" spans="1:28" x14ac:dyDescent="0.25">
      <c r="A11" s="68" t="s">
        <v>26</v>
      </c>
      <c r="B11" s="61"/>
      <c r="C11" s="127"/>
      <c r="D11" s="61"/>
      <c r="E11" s="137">
        <v>3.93</v>
      </c>
      <c r="F11" s="24">
        <v>3.22</v>
      </c>
      <c r="G11" s="138"/>
      <c r="H11" s="30">
        <v>3.34</v>
      </c>
      <c r="I11" s="139"/>
      <c r="J11" s="30">
        <v>4.1900000000000004</v>
      </c>
      <c r="K11" s="138"/>
      <c r="L11" s="30">
        <v>6.65</v>
      </c>
      <c r="M11" s="140"/>
      <c r="N11">
        <f t="shared" si="0"/>
        <v>3.22</v>
      </c>
      <c r="O11" s="19">
        <f t="shared" si="2"/>
        <v>6.65</v>
      </c>
      <c r="P11" s="19">
        <f t="shared" si="1"/>
        <v>3.43</v>
      </c>
      <c r="AA11" t="s">
        <v>11</v>
      </c>
    </row>
    <row r="12" spans="1:28" ht="13.8" thickBot="1" x14ac:dyDescent="0.3">
      <c r="A12" s="77" t="s">
        <v>27</v>
      </c>
      <c r="B12" s="61"/>
      <c r="C12" s="127"/>
      <c r="D12" s="61"/>
      <c r="E12" s="141">
        <v>5.67</v>
      </c>
      <c r="F12" s="142">
        <v>5</v>
      </c>
      <c r="G12" s="143"/>
      <c r="H12" s="142">
        <v>5.15</v>
      </c>
      <c r="I12" s="144"/>
      <c r="J12" s="142">
        <v>5.67</v>
      </c>
      <c r="K12" s="143"/>
      <c r="L12" s="142">
        <v>8.2100000000000009</v>
      </c>
      <c r="M12" s="145"/>
      <c r="N12">
        <f t="shared" si="0"/>
        <v>5</v>
      </c>
      <c r="O12" s="19">
        <f t="shared" si="2"/>
        <v>8.2100000000000009</v>
      </c>
      <c r="P12" s="19">
        <f t="shared" si="1"/>
        <v>3.2100000000000009</v>
      </c>
      <c r="AA12" t="s">
        <v>12</v>
      </c>
    </row>
    <row r="13" spans="1:28" ht="13.8" thickBot="1" x14ac:dyDescent="0.3">
      <c r="A13" s="86" t="s">
        <v>28</v>
      </c>
      <c r="B13" s="46" t="s">
        <v>29</v>
      </c>
      <c r="C13" s="146" t="s">
        <v>29</v>
      </c>
      <c r="D13" s="147" t="s">
        <v>29</v>
      </c>
      <c r="E13" s="46" t="s">
        <v>29</v>
      </c>
      <c r="F13" s="46" t="s">
        <v>29</v>
      </c>
      <c r="G13" s="96" t="s">
        <v>29</v>
      </c>
      <c r="H13" s="46" t="s">
        <v>29</v>
      </c>
      <c r="I13" s="95" t="s">
        <v>29</v>
      </c>
      <c r="J13" s="46" t="s">
        <v>29</v>
      </c>
      <c r="K13" s="46" t="s">
        <v>29</v>
      </c>
      <c r="L13" s="46" t="s">
        <v>29</v>
      </c>
      <c r="M13" s="92" t="s">
        <v>29</v>
      </c>
    </row>
    <row r="15" spans="1:28" ht="13.8" thickBot="1" x14ac:dyDescent="0.3"/>
    <row r="16" spans="1:28" x14ac:dyDescent="0.25">
      <c r="A16" s="49"/>
      <c r="B16" s="50"/>
      <c r="C16" s="50"/>
      <c r="D16" s="50"/>
      <c r="E16" s="1143">
        <v>2006</v>
      </c>
      <c r="F16" s="1144"/>
      <c r="G16" s="1144"/>
      <c r="H16" s="1144"/>
      <c r="I16" s="1144"/>
      <c r="J16" s="1144"/>
      <c r="K16" s="1144"/>
      <c r="L16" s="1144"/>
      <c r="M16" s="1144"/>
      <c r="N16" s="1144"/>
      <c r="O16" s="1144"/>
      <c r="P16" s="1144"/>
      <c r="Q16" s="1144"/>
      <c r="R16" s="1144"/>
      <c r="S16" s="1144"/>
      <c r="T16" s="1144"/>
      <c r="U16" s="1144"/>
      <c r="V16" s="1144"/>
      <c r="W16" s="1144"/>
      <c r="X16" s="1144"/>
      <c r="Y16" s="1144"/>
      <c r="Z16" s="1144"/>
      <c r="AA16" s="1144"/>
      <c r="AB16" s="1145"/>
    </row>
    <row r="17" spans="1:31" ht="13.8" thickBot="1" x14ac:dyDescent="0.3">
      <c r="A17" s="51"/>
      <c r="B17" s="52"/>
      <c r="C17" s="52"/>
      <c r="D17" s="52"/>
      <c r="E17" s="1111" t="s">
        <v>54</v>
      </c>
      <c r="F17" s="1111"/>
      <c r="G17" s="1111" t="s">
        <v>1</v>
      </c>
      <c r="H17" s="1111"/>
      <c r="I17" s="1146" t="s">
        <v>3</v>
      </c>
      <c r="J17" s="1147"/>
      <c r="K17" s="1146" t="s">
        <v>4</v>
      </c>
      <c r="L17" s="1147"/>
      <c r="M17" s="1146" t="s">
        <v>5</v>
      </c>
      <c r="N17" s="1147"/>
      <c r="O17" s="1146" t="s">
        <v>6</v>
      </c>
      <c r="P17" s="1147"/>
      <c r="Q17" s="1146" t="s">
        <v>7</v>
      </c>
      <c r="R17" s="1147"/>
      <c r="S17" s="1146" t="s">
        <v>8</v>
      </c>
      <c r="T17" s="1147"/>
      <c r="U17" s="1146" t="s">
        <v>9</v>
      </c>
      <c r="V17" s="1147"/>
      <c r="W17" s="1146" t="s">
        <v>10</v>
      </c>
      <c r="X17" s="1147"/>
      <c r="Y17" s="1146" t="s">
        <v>11</v>
      </c>
      <c r="Z17" s="1147"/>
      <c r="AA17" s="1146" t="s">
        <v>12</v>
      </c>
      <c r="AB17" s="1148"/>
      <c r="AC17" s="148"/>
      <c r="AD17" s="148"/>
      <c r="AE17" s="148"/>
    </row>
    <row r="18" spans="1:31" ht="13.8" thickBot="1" x14ac:dyDescent="0.3">
      <c r="A18" s="1129"/>
      <c r="B18" s="1137" t="s">
        <v>30</v>
      </c>
      <c r="C18" s="1137" t="s">
        <v>31</v>
      </c>
      <c r="D18" s="1138" t="s">
        <v>32</v>
      </c>
      <c r="E18" s="1101" t="s">
        <v>33</v>
      </c>
      <c r="F18" s="1102"/>
      <c r="G18" s="1102"/>
      <c r="H18" s="1102"/>
      <c r="I18" s="1102"/>
      <c r="J18" s="1102"/>
      <c r="K18" s="1102"/>
      <c r="L18" s="1102"/>
      <c r="M18" s="1102"/>
      <c r="N18" s="1102"/>
      <c r="O18" s="1102"/>
      <c r="P18" s="1102"/>
      <c r="Q18" s="1102"/>
      <c r="R18" s="1102"/>
      <c r="S18" s="1102"/>
      <c r="T18" s="1102"/>
      <c r="U18" s="1102"/>
      <c r="V18" s="1102"/>
      <c r="W18" s="1102"/>
      <c r="X18" s="1102"/>
      <c r="Y18" s="1102"/>
      <c r="Z18" s="1102"/>
      <c r="AA18" s="1102"/>
      <c r="AB18" s="1103"/>
      <c r="AC18" s="148"/>
      <c r="AD18" s="148"/>
      <c r="AE18" s="148"/>
    </row>
    <row r="19" spans="1:31" ht="13.8" thickBot="1" x14ac:dyDescent="0.3">
      <c r="A19" s="1134"/>
      <c r="B19" s="1118"/>
      <c r="C19" s="1118"/>
      <c r="D19" s="1139"/>
      <c r="E19" s="57" t="s">
        <v>34</v>
      </c>
      <c r="F19" s="58" t="s">
        <v>35</v>
      </c>
      <c r="G19" s="57" t="s">
        <v>34</v>
      </c>
      <c r="H19" s="58" t="s">
        <v>35</v>
      </c>
      <c r="I19" s="57" t="s">
        <v>34</v>
      </c>
      <c r="J19" s="58" t="s">
        <v>35</v>
      </c>
      <c r="K19" s="57" t="s">
        <v>34</v>
      </c>
      <c r="L19" s="58" t="s">
        <v>35</v>
      </c>
      <c r="M19" s="57" t="s">
        <v>34</v>
      </c>
      <c r="N19" s="58" t="s">
        <v>35</v>
      </c>
      <c r="O19" s="57" t="s">
        <v>34</v>
      </c>
      <c r="P19" s="58" t="s">
        <v>35</v>
      </c>
      <c r="Q19" s="55" t="s">
        <v>34</v>
      </c>
      <c r="R19" s="56" t="s">
        <v>35</v>
      </c>
      <c r="S19" s="55" t="s">
        <v>34</v>
      </c>
      <c r="T19" s="56" t="s">
        <v>35</v>
      </c>
      <c r="U19" s="55" t="s">
        <v>34</v>
      </c>
      <c r="V19" s="56" t="s">
        <v>35</v>
      </c>
      <c r="W19" s="55" t="s">
        <v>34</v>
      </c>
      <c r="X19" s="56" t="s">
        <v>35</v>
      </c>
      <c r="Y19" s="55" t="s">
        <v>34</v>
      </c>
      <c r="Z19" s="56" t="s">
        <v>35</v>
      </c>
      <c r="AA19" s="55" t="s">
        <v>34</v>
      </c>
      <c r="AB19" s="56" t="s">
        <v>35</v>
      </c>
      <c r="AC19" s="59" t="s">
        <v>13</v>
      </c>
      <c r="AD19" s="59" t="s">
        <v>14</v>
      </c>
      <c r="AE19" s="59" t="s">
        <v>15</v>
      </c>
    </row>
    <row r="20" spans="1:31" x14ac:dyDescent="0.25">
      <c r="A20" s="60" t="s">
        <v>36</v>
      </c>
      <c r="B20" s="61">
        <v>8.1300000000000008</v>
      </c>
      <c r="C20" s="61">
        <v>0.45</v>
      </c>
      <c r="D20" s="149">
        <v>316.05</v>
      </c>
      <c r="E20" s="108">
        <v>7.7</v>
      </c>
      <c r="F20" s="63">
        <f>$D20-$E20</f>
        <v>308.35000000000002</v>
      </c>
      <c r="G20" s="150"/>
      <c r="H20" s="151"/>
      <c r="I20" s="53">
        <v>8.24</v>
      </c>
      <c r="J20" s="18">
        <f>D20-I20</f>
        <v>307.81</v>
      </c>
      <c r="K20" s="152">
        <v>7.53</v>
      </c>
      <c r="L20" s="151">
        <f>D20-K20</f>
        <v>308.52000000000004</v>
      </c>
      <c r="M20" s="53">
        <v>7.51</v>
      </c>
      <c r="N20" s="106">
        <f>D20-M20</f>
        <v>308.54000000000002</v>
      </c>
      <c r="O20" s="152"/>
      <c r="P20" s="151"/>
      <c r="Q20" s="17">
        <v>7.56</v>
      </c>
      <c r="R20" s="18">
        <f>$D20-$Q20</f>
        <v>308.49</v>
      </c>
      <c r="S20" s="152"/>
      <c r="T20" s="153"/>
      <c r="U20" s="66">
        <v>7.5</v>
      </c>
      <c r="V20" s="62">
        <f>D20-U20</f>
        <v>308.55</v>
      </c>
      <c r="W20" s="154"/>
      <c r="X20" s="155"/>
      <c r="Y20" s="66">
        <v>7.61</v>
      </c>
      <c r="Z20" s="62">
        <f>D20-Y20</f>
        <v>308.44</v>
      </c>
      <c r="AA20" s="154"/>
      <c r="AB20" s="156"/>
      <c r="AC20" s="148">
        <f>MIN(F20,J20,N20,R20,V20,Z20)</f>
        <v>307.81</v>
      </c>
      <c r="AD20" s="148">
        <f>MAX(F20,J20,N20,R20,V20,Z20)</f>
        <v>308.55</v>
      </c>
      <c r="AE20" s="148">
        <f>AC20-AD20</f>
        <v>-0.74000000000000909</v>
      </c>
    </row>
    <row r="21" spans="1:31" x14ac:dyDescent="0.25">
      <c r="A21" s="68" t="s">
        <v>37</v>
      </c>
      <c r="B21" s="24">
        <v>7.65</v>
      </c>
      <c r="C21" s="29">
        <v>1</v>
      </c>
      <c r="D21" s="111">
        <v>314.99</v>
      </c>
      <c r="E21" s="69" t="s">
        <v>29</v>
      </c>
      <c r="F21" s="27" t="s">
        <v>29</v>
      </c>
      <c r="G21" s="157"/>
      <c r="H21" s="158"/>
      <c r="I21" s="69" t="s">
        <v>29</v>
      </c>
      <c r="J21" s="27" t="s">
        <v>29</v>
      </c>
      <c r="K21" s="159" t="s">
        <v>29</v>
      </c>
      <c r="L21" s="158" t="s">
        <v>29</v>
      </c>
      <c r="M21" s="69" t="s">
        <v>29</v>
      </c>
      <c r="N21" s="111" t="s">
        <v>29</v>
      </c>
      <c r="O21" s="159"/>
      <c r="P21" s="158"/>
      <c r="Q21" s="25" t="s">
        <v>29</v>
      </c>
      <c r="R21" s="62" t="s">
        <v>29</v>
      </c>
      <c r="S21" s="159"/>
      <c r="T21" s="158"/>
      <c r="U21" s="69" t="s">
        <v>29</v>
      </c>
      <c r="V21" s="62" t="s">
        <v>29</v>
      </c>
      <c r="W21" s="159"/>
      <c r="X21" s="155"/>
      <c r="Y21" s="69" t="s">
        <v>29</v>
      </c>
      <c r="Z21" s="62" t="s">
        <v>29</v>
      </c>
      <c r="AA21" s="159"/>
      <c r="AB21" s="155"/>
      <c r="AC21" s="148"/>
      <c r="AD21" s="148"/>
      <c r="AE21" s="148"/>
    </row>
    <row r="22" spans="1:31" x14ac:dyDescent="0.25">
      <c r="A22" s="68" t="s">
        <v>38</v>
      </c>
      <c r="B22" s="24">
        <v>13.57</v>
      </c>
      <c r="C22" s="24">
        <v>0.65</v>
      </c>
      <c r="D22" s="111">
        <v>318.66000000000003</v>
      </c>
      <c r="E22" s="69">
        <v>10.82</v>
      </c>
      <c r="F22" s="27">
        <f t="shared" ref="F22:F27" si="3">$D22-$E22</f>
        <v>307.84000000000003</v>
      </c>
      <c r="G22" s="157"/>
      <c r="H22" s="158"/>
      <c r="I22" s="69">
        <v>11.38</v>
      </c>
      <c r="J22" s="27">
        <f t="shared" ref="J22:J27" si="4">D22-I22</f>
        <v>307.28000000000003</v>
      </c>
      <c r="K22" s="159">
        <v>10.77</v>
      </c>
      <c r="L22" s="158">
        <f t="shared" ref="L22:L28" si="5">D22-K22</f>
        <v>307.89000000000004</v>
      </c>
      <c r="M22" s="69">
        <v>10.69</v>
      </c>
      <c r="N22" s="111">
        <f t="shared" ref="N22:N27" si="6">D22-M22</f>
        <v>307.97000000000003</v>
      </c>
      <c r="O22" s="159"/>
      <c r="P22" s="158"/>
      <c r="Q22" s="25">
        <v>10.5</v>
      </c>
      <c r="R22" s="62">
        <f t="shared" ref="R22:R27" si="7">$D22-$Q22</f>
        <v>308.16000000000003</v>
      </c>
      <c r="S22" s="159"/>
      <c r="T22" s="158"/>
      <c r="U22" s="69">
        <v>10.37</v>
      </c>
      <c r="V22" s="62">
        <f t="shared" ref="V22:V28" si="8">D22-U22</f>
        <v>308.29000000000002</v>
      </c>
      <c r="W22" s="159"/>
      <c r="X22" s="155"/>
      <c r="Y22" s="69">
        <v>10.37</v>
      </c>
      <c r="Z22" s="62">
        <f t="shared" ref="Z22:Z28" si="9">D22-Y22</f>
        <v>308.29000000000002</v>
      </c>
      <c r="AA22" s="159"/>
      <c r="AB22" s="155"/>
      <c r="AC22" s="148">
        <f t="shared" ref="AC22:AC28" si="10">MIN(F22,J22,N22,R22,V22,Z22)</f>
        <v>307.28000000000003</v>
      </c>
      <c r="AD22" s="148">
        <f t="shared" ref="AD22:AD28" si="11">MAX(F22,J22,N22,R22,V22,Z22)</f>
        <v>308.29000000000002</v>
      </c>
      <c r="AE22" s="148">
        <f t="shared" ref="AE22:AE28" si="12">AC22-AD22</f>
        <v>-1.0099999999999909</v>
      </c>
    </row>
    <row r="23" spans="1:31" x14ac:dyDescent="0.25">
      <c r="A23" s="68" t="s">
        <v>39</v>
      </c>
      <c r="B23" s="24">
        <v>10.65</v>
      </c>
      <c r="C23" s="24">
        <v>0.51</v>
      </c>
      <c r="D23" s="111">
        <v>316.24</v>
      </c>
      <c r="E23" s="69">
        <v>7.52</v>
      </c>
      <c r="F23" s="27">
        <f t="shared" si="3"/>
        <v>308.72000000000003</v>
      </c>
      <c r="G23" s="157"/>
      <c r="H23" s="158"/>
      <c r="I23" s="69">
        <v>7.99</v>
      </c>
      <c r="J23" s="27">
        <f t="shared" si="4"/>
        <v>308.25</v>
      </c>
      <c r="K23" s="159">
        <v>7.52</v>
      </c>
      <c r="L23" s="158">
        <f t="shared" si="5"/>
        <v>308.72000000000003</v>
      </c>
      <c r="M23" s="69">
        <v>7.37</v>
      </c>
      <c r="N23" s="111">
        <f t="shared" si="6"/>
        <v>308.87</v>
      </c>
      <c r="O23" s="159"/>
      <c r="P23" s="158"/>
      <c r="Q23" s="25">
        <v>7.04</v>
      </c>
      <c r="R23" s="62">
        <f t="shared" si="7"/>
        <v>309.2</v>
      </c>
      <c r="S23" s="159"/>
      <c r="T23" s="160"/>
      <c r="U23" s="69">
        <v>6.87</v>
      </c>
      <c r="V23" s="62">
        <f t="shared" si="8"/>
        <v>309.37</v>
      </c>
      <c r="W23" s="159"/>
      <c r="X23" s="155"/>
      <c r="Y23" s="69">
        <v>6.81</v>
      </c>
      <c r="Z23" s="62">
        <f t="shared" si="9"/>
        <v>309.43</v>
      </c>
      <c r="AA23" s="159"/>
      <c r="AB23" s="155"/>
      <c r="AC23" s="148">
        <f t="shared" si="10"/>
        <v>308.25</v>
      </c>
      <c r="AD23" s="148">
        <f t="shared" si="11"/>
        <v>309.43</v>
      </c>
      <c r="AE23" s="148">
        <f t="shared" si="12"/>
        <v>-1.1800000000000068</v>
      </c>
    </row>
    <row r="24" spans="1:31" x14ac:dyDescent="0.25">
      <c r="A24" s="68" t="s">
        <v>40</v>
      </c>
      <c r="B24" s="24">
        <v>10.67</v>
      </c>
      <c r="C24" s="24">
        <v>0.93</v>
      </c>
      <c r="D24" s="111">
        <v>319.68</v>
      </c>
      <c r="E24" s="69">
        <v>10.029999999999999</v>
      </c>
      <c r="F24" s="27">
        <f t="shared" si="3"/>
        <v>309.65000000000003</v>
      </c>
      <c r="G24" s="157"/>
      <c r="H24" s="158"/>
      <c r="I24" s="69">
        <v>10.56</v>
      </c>
      <c r="J24" s="27">
        <f t="shared" si="4"/>
        <v>309.12</v>
      </c>
      <c r="K24" s="159">
        <v>10.34</v>
      </c>
      <c r="L24" s="158">
        <f t="shared" si="5"/>
        <v>309.34000000000003</v>
      </c>
      <c r="M24" s="69">
        <v>9.93</v>
      </c>
      <c r="N24" s="111">
        <f t="shared" si="6"/>
        <v>309.75</v>
      </c>
      <c r="O24" s="159"/>
      <c r="P24" s="158"/>
      <c r="Q24" s="25">
        <v>9.58</v>
      </c>
      <c r="R24" s="62">
        <f t="shared" si="7"/>
        <v>310.10000000000002</v>
      </c>
      <c r="S24" s="159"/>
      <c r="T24" s="158"/>
      <c r="U24" s="69">
        <v>9.33</v>
      </c>
      <c r="V24" s="62">
        <f t="shared" si="8"/>
        <v>310.35000000000002</v>
      </c>
      <c r="W24" s="159"/>
      <c r="X24" s="155"/>
      <c r="Y24" s="69">
        <v>9.1999999999999993</v>
      </c>
      <c r="Z24" s="62">
        <f t="shared" si="9"/>
        <v>310.48</v>
      </c>
      <c r="AA24" s="159"/>
      <c r="AB24" s="155"/>
      <c r="AC24" s="148">
        <f t="shared" si="10"/>
        <v>309.12</v>
      </c>
      <c r="AD24" s="148">
        <f t="shared" si="11"/>
        <v>310.48</v>
      </c>
      <c r="AE24" s="148">
        <f t="shared" si="12"/>
        <v>-1.3600000000000136</v>
      </c>
    </row>
    <row r="25" spans="1:31" x14ac:dyDescent="0.25">
      <c r="A25" s="68" t="s">
        <v>41</v>
      </c>
      <c r="B25" s="24">
        <v>10.66</v>
      </c>
      <c r="C25" s="24">
        <v>0.57999999999999996</v>
      </c>
      <c r="D25" s="111">
        <v>316.58999999999997</v>
      </c>
      <c r="E25" s="69">
        <v>8.44</v>
      </c>
      <c r="F25" s="27">
        <f t="shared" si="3"/>
        <v>308.14999999999998</v>
      </c>
      <c r="G25" s="157"/>
      <c r="H25" s="158"/>
      <c r="I25" s="69">
        <v>8.94</v>
      </c>
      <c r="J25" s="27">
        <f t="shared" si="4"/>
        <v>307.64999999999998</v>
      </c>
      <c r="K25" s="159">
        <v>8.35</v>
      </c>
      <c r="L25" s="158">
        <f t="shared" si="5"/>
        <v>308.23999999999995</v>
      </c>
      <c r="M25" s="69">
        <v>8.25</v>
      </c>
      <c r="N25" s="111">
        <f t="shared" si="6"/>
        <v>308.33999999999997</v>
      </c>
      <c r="O25" s="159"/>
      <c r="P25" s="158"/>
      <c r="Q25" s="25">
        <v>8.08</v>
      </c>
      <c r="R25" s="62">
        <f t="shared" si="7"/>
        <v>308.51</v>
      </c>
      <c r="S25" s="159"/>
      <c r="T25" s="158"/>
      <c r="U25" s="69">
        <v>7.99</v>
      </c>
      <c r="V25" s="62">
        <f t="shared" si="8"/>
        <v>308.59999999999997</v>
      </c>
      <c r="W25" s="159"/>
      <c r="X25" s="155"/>
      <c r="Y25" s="69">
        <v>8</v>
      </c>
      <c r="Z25" s="62">
        <f t="shared" si="9"/>
        <v>308.58999999999997</v>
      </c>
      <c r="AA25" s="159"/>
      <c r="AB25" s="155"/>
      <c r="AC25" s="148">
        <f t="shared" si="10"/>
        <v>307.64999999999998</v>
      </c>
      <c r="AD25" s="148">
        <f t="shared" si="11"/>
        <v>308.59999999999997</v>
      </c>
      <c r="AE25" s="148">
        <f t="shared" si="12"/>
        <v>-0.94999999999998863</v>
      </c>
    </row>
    <row r="26" spans="1:31" x14ac:dyDescent="0.25">
      <c r="A26" s="68" t="s">
        <v>42</v>
      </c>
      <c r="B26" s="24">
        <v>8.2899999999999991</v>
      </c>
      <c r="C26" s="24">
        <v>0.43</v>
      </c>
      <c r="D26" s="111">
        <v>316.94</v>
      </c>
      <c r="E26" s="69">
        <v>7.98</v>
      </c>
      <c r="F26" s="27">
        <f t="shared" si="3"/>
        <v>308.95999999999998</v>
      </c>
      <c r="G26" s="157"/>
      <c r="H26" s="158"/>
      <c r="I26" s="69">
        <v>8.44</v>
      </c>
      <c r="J26" s="27">
        <f t="shared" si="4"/>
        <v>308.5</v>
      </c>
      <c r="K26" s="159">
        <v>8.07</v>
      </c>
      <c r="L26" s="158">
        <f t="shared" si="5"/>
        <v>308.87</v>
      </c>
      <c r="M26" s="69">
        <v>7.76</v>
      </c>
      <c r="N26" s="111">
        <f t="shared" si="6"/>
        <v>309.18</v>
      </c>
      <c r="O26" s="159"/>
      <c r="P26" s="158"/>
      <c r="Q26" s="25">
        <v>7.53</v>
      </c>
      <c r="R26" s="62">
        <f t="shared" si="7"/>
        <v>309.41000000000003</v>
      </c>
      <c r="S26" s="159"/>
      <c r="T26" s="160"/>
      <c r="U26" s="69">
        <v>7.15</v>
      </c>
      <c r="V26" s="62">
        <f t="shared" si="8"/>
        <v>309.79000000000002</v>
      </c>
      <c r="W26" s="159"/>
      <c r="X26" s="132"/>
      <c r="Y26" s="69">
        <v>7.15</v>
      </c>
      <c r="Z26" s="62">
        <f t="shared" si="9"/>
        <v>309.79000000000002</v>
      </c>
      <c r="AA26" s="159"/>
      <c r="AB26" s="155"/>
      <c r="AC26" s="148">
        <f t="shared" si="10"/>
        <v>308.5</v>
      </c>
      <c r="AD26" s="148">
        <f t="shared" si="11"/>
        <v>309.79000000000002</v>
      </c>
      <c r="AE26" s="148">
        <f t="shared" si="12"/>
        <v>-1.2900000000000205</v>
      </c>
    </row>
    <row r="27" spans="1:31" ht="13.8" thickBot="1" x14ac:dyDescent="0.3">
      <c r="A27" s="77" t="s">
        <v>43</v>
      </c>
      <c r="B27" s="78">
        <v>9.49</v>
      </c>
      <c r="C27" s="78">
        <v>0.47</v>
      </c>
      <c r="D27" s="161">
        <v>315.02999999999997</v>
      </c>
      <c r="E27" s="93">
        <v>8.43</v>
      </c>
      <c r="F27" s="48">
        <f t="shared" si="3"/>
        <v>306.59999999999997</v>
      </c>
      <c r="G27" s="162"/>
      <c r="H27" s="163"/>
      <c r="I27" s="54">
        <v>8.98</v>
      </c>
      <c r="J27" s="40">
        <f t="shared" si="4"/>
        <v>306.04999999999995</v>
      </c>
      <c r="K27" s="164">
        <v>8.52</v>
      </c>
      <c r="L27" s="165">
        <f t="shared" si="5"/>
        <v>306.51</v>
      </c>
      <c r="M27" s="54">
        <v>8.66</v>
      </c>
      <c r="N27" s="114">
        <f t="shared" si="6"/>
        <v>306.36999999999995</v>
      </c>
      <c r="O27" s="164"/>
      <c r="P27" s="165"/>
      <c r="Q27" s="39">
        <v>8.06</v>
      </c>
      <c r="R27" s="48">
        <f t="shared" si="7"/>
        <v>306.96999999999997</v>
      </c>
      <c r="S27" s="164"/>
      <c r="T27" s="166"/>
      <c r="U27" s="54">
        <v>8.66</v>
      </c>
      <c r="V27" s="62">
        <f t="shared" si="8"/>
        <v>306.36999999999995</v>
      </c>
      <c r="W27" s="167"/>
      <c r="X27" s="155"/>
      <c r="Y27" s="80">
        <v>8.09</v>
      </c>
      <c r="Z27" s="62">
        <f t="shared" si="9"/>
        <v>306.94</v>
      </c>
      <c r="AA27" s="167"/>
      <c r="AB27" s="168"/>
      <c r="AC27" s="148">
        <f t="shared" si="10"/>
        <v>306.04999999999995</v>
      </c>
      <c r="AD27" s="148">
        <f t="shared" si="11"/>
        <v>306.96999999999997</v>
      </c>
      <c r="AE27" s="148">
        <f t="shared" si="12"/>
        <v>-0.92000000000001592</v>
      </c>
    </row>
    <row r="28" spans="1:31" ht="13.8" thickBot="1" x14ac:dyDescent="0.3">
      <c r="A28" s="86" t="s">
        <v>44</v>
      </c>
      <c r="B28" s="87">
        <v>20.329999999999998</v>
      </c>
      <c r="C28" s="88">
        <v>0.1</v>
      </c>
      <c r="D28" s="169">
        <v>307.95</v>
      </c>
      <c r="E28" s="170" t="s">
        <v>29</v>
      </c>
      <c r="F28" s="171" t="s">
        <v>29</v>
      </c>
      <c r="G28" s="46" t="s">
        <v>29</v>
      </c>
      <c r="H28" s="92" t="s">
        <v>29</v>
      </c>
      <c r="I28" s="172" t="s">
        <v>29</v>
      </c>
      <c r="J28" s="166" t="s">
        <v>29</v>
      </c>
      <c r="K28" s="91">
        <v>3.29</v>
      </c>
      <c r="L28" s="92">
        <f t="shared" si="5"/>
        <v>304.65999999999997</v>
      </c>
      <c r="M28" s="172"/>
      <c r="N28" s="173"/>
      <c r="O28" s="93"/>
      <c r="P28" s="48"/>
      <c r="Q28" s="174" t="s">
        <v>29</v>
      </c>
      <c r="R28" s="175" t="s">
        <v>29</v>
      </c>
      <c r="S28" s="93"/>
      <c r="T28" s="48"/>
      <c r="U28" s="170">
        <v>3.41</v>
      </c>
      <c r="V28" s="171">
        <f t="shared" si="8"/>
        <v>304.53999999999996</v>
      </c>
      <c r="W28" s="91"/>
      <c r="X28" s="92"/>
      <c r="Y28" s="176">
        <v>2.97</v>
      </c>
      <c r="Z28" s="177">
        <f t="shared" si="9"/>
        <v>304.97999999999996</v>
      </c>
      <c r="AA28" s="91"/>
      <c r="AB28" s="92"/>
      <c r="AC28" s="148">
        <f t="shared" si="10"/>
        <v>304.53999999999996</v>
      </c>
      <c r="AD28" s="148">
        <f t="shared" si="11"/>
        <v>304.97999999999996</v>
      </c>
      <c r="AE28" s="148">
        <f t="shared" si="12"/>
        <v>-0.43999999999999773</v>
      </c>
    </row>
    <row r="29" spans="1:31" x14ac:dyDescent="0.25">
      <c r="A29" s="9"/>
      <c r="B29" s="9"/>
      <c r="C29" s="97"/>
      <c r="D29" s="97"/>
      <c r="E29" s="98"/>
      <c r="F29" s="98"/>
      <c r="G29" s="98"/>
      <c r="H29" s="98"/>
      <c r="I29" s="97"/>
      <c r="J29" s="97"/>
      <c r="K29" s="97"/>
      <c r="L29" s="97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</row>
    <row r="30" spans="1:31" ht="13.8" thickBot="1" x14ac:dyDescent="0.3">
      <c r="A30" s="9"/>
      <c r="B30" s="9"/>
      <c r="C30" s="97"/>
      <c r="D30" s="97"/>
      <c r="E30" s="98"/>
      <c r="F30" s="98"/>
      <c r="G30" s="98"/>
      <c r="H30" s="98"/>
      <c r="I30" s="97"/>
      <c r="J30" s="97"/>
      <c r="K30" s="97"/>
      <c r="L30" s="97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</row>
    <row r="31" spans="1:31" x14ac:dyDescent="0.25">
      <c r="A31" s="49"/>
      <c r="B31" s="99"/>
      <c r="C31" s="99"/>
      <c r="D31" s="99"/>
      <c r="E31" s="1131">
        <v>2006</v>
      </c>
      <c r="F31" s="1132"/>
      <c r="G31" s="1132"/>
      <c r="H31" s="1132"/>
      <c r="I31" s="1132"/>
      <c r="J31" s="1132"/>
      <c r="K31" s="1132"/>
      <c r="L31" s="1132"/>
      <c r="M31" s="1132"/>
      <c r="N31" s="1132"/>
      <c r="O31" s="1132"/>
      <c r="P31" s="1132"/>
      <c r="Q31" s="1132"/>
      <c r="R31" s="1132"/>
      <c r="S31" s="1132"/>
      <c r="T31" s="1132"/>
      <c r="U31" s="1132"/>
      <c r="V31" s="1132"/>
      <c r="W31" s="1132"/>
      <c r="X31" s="1132"/>
      <c r="Y31" s="1132"/>
      <c r="Z31" s="1132"/>
      <c r="AA31" s="1132"/>
      <c r="AB31" s="1133"/>
      <c r="AC31" s="178"/>
      <c r="AD31" s="178"/>
      <c r="AE31" s="178"/>
    </row>
    <row r="32" spans="1:31" ht="13.8" thickBot="1" x14ac:dyDescent="0.3">
      <c r="A32" s="101"/>
      <c r="B32" s="102"/>
      <c r="C32" s="102"/>
      <c r="D32" s="102"/>
      <c r="E32" s="1134" t="s">
        <v>54</v>
      </c>
      <c r="F32" s="1111"/>
      <c r="G32" s="1111" t="s">
        <v>1</v>
      </c>
      <c r="H32" s="1111"/>
      <c r="I32" s="1135" t="s">
        <v>3</v>
      </c>
      <c r="J32" s="1135"/>
      <c r="K32" s="1135" t="s">
        <v>4</v>
      </c>
      <c r="L32" s="1135"/>
      <c r="M32" s="1135" t="s">
        <v>5</v>
      </c>
      <c r="N32" s="1135"/>
      <c r="O32" s="1135" t="s">
        <v>6</v>
      </c>
      <c r="P32" s="1135"/>
      <c r="Q32" s="1135" t="s">
        <v>7</v>
      </c>
      <c r="R32" s="1135"/>
      <c r="S32" s="1135" t="s">
        <v>8</v>
      </c>
      <c r="T32" s="1135"/>
      <c r="U32" s="1135" t="s">
        <v>9</v>
      </c>
      <c r="V32" s="1135"/>
      <c r="W32" s="1135" t="s">
        <v>10</v>
      </c>
      <c r="X32" s="1135"/>
      <c r="Y32" s="1135" t="s">
        <v>11</v>
      </c>
      <c r="Z32" s="1135"/>
      <c r="AA32" s="1135" t="s">
        <v>12</v>
      </c>
      <c r="AB32" s="1136"/>
      <c r="AC32" s="178"/>
      <c r="AD32" s="178"/>
      <c r="AE32" s="178"/>
    </row>
    <row r="33" spans="1:31" ht="13.8" thickBot="1" x14ac:dyDescent="0.3">
      <c r="A33" s="1115"/>
      <c r="B33" s="1117" t="s">
        <v>30</v>
      </c>
      <c r="C33" s="1119" t="s">
        <v>31</v>
      </c>
      <c r="D33" s="1121" t="s">
        <v>32</v>
      </c>
      <c r="E33" s="1101" t="s">
        <v>33</v>
      </c>
      <c r="F33" s="1102"/>
      <c r="G33" s="1102"/>
      <c r="H33" s="1102"/>
      <c r="I33" s="1102"/>
      <c r="J33" s="1102"/>
      <c r="K33" s="1102"/>
      <c r="L33" s="1102"/>
      <c r="M33" s="1102"/>
      <c r="N33" s="1102"/>
      <c r="O33" s="1102"/>
      <c r="P33" s="1102"/>
      <c r="Q33" s="1102"/>
      <c r="R33" s="1102"/>
      <c r="S33" s="1102"/>
      <c r="T33" s="1102"/>
      <c r="U33" s="1102"/>
      <c r="V33" s="1102"/>
      <c r="W33" s="1102"/>
      <c r="X33" s="1102"/>
      <c r="Y33" s="1102"/>
      <c r="Z33" s="1102"/>
      <c r="AA33" s="1102"/>
      <c r="AB33" s="1103"/>
      <c r="AC33" s="148"/>
      <c r="AD33" s="148"/>
      <c r="AE33" s="148"/>
    </row>
    <row r="34" spans="1:31" ht="13.8" thickBot="1" x14ac:dyDescent="0.3">
      <c r="A34" s="1116"/>
      <c r="B34" s="1118"/>
      <c r="C34" s="1120"/>
      <c r="D34" s="1122"/>
      <c r="E34" s="57" t="s">
        <v>34</v>
      </c>
      <c r="F34" s="58" t="s">
        <v>35</v>
      </c>
      <c r="G34" s="57" t="s">
        <v>34</v>
      </c>
      <c r="H34" s="58" t="s">
        <v>35</v>
      </c>
      <c r="I34" s="57" t="s">
        <v>34</v>
      </c>
      <c r="J34" s="58" t="s">
        <v>35</v>
      </c>
      <c r="K34" s="104" t="s">
        <v>34</v>
      </c>
      <c r="L34" s="58" t="s">
        <v>35</v>
      </c>
      <c r="M34" s="57" t="s">
        <v>34</v>
      </c>
      <c r="N34" s="58" t="s">
        <v>35</v>
      </c>
      <c r="O34" s="57" t="s">
        <v>34</v>
      </c>
      <c r="P34" s="58" t="s">
        <v>35</v>
      </c>
      <c r="Q34" s="57" t="s">
        <v>34</v>
      </c>
      <c r="R34" s="58" t="s">
        <v>35</v>
      </c>
      <c r="S34" s="57" t="s">
        <v>34</v>
      </c>
      <c r="T34" s="58" t="s">
        <v>35</v>
      </c>
      <c r="U34" s="57" t="s">
        <v>34</v>
      </c>
      <c r="V34" s="58" t="s">
        <v>35</v>
      </c>
      <c r="W34" s="57" t="s">
        <v>34</v>
      </c>
      <c r="X34" s="58" t="s">
        <v>35</v>
      </c>
      <c r="Y34" s="104" t="s">
        <v>34</v>
      </c>
      <c r="Z34" s="58" t="s">
        <v>35</v>
      </c>
      <c r="AA34" s="57" t="s">
        <v>34</v>
      </c>
      <c r="AB34" s="58" t="s">
        <v>35</v>
      </c>
      <c r="AC34" s="59" t="s">
        <v>13</v>
      </c>
      <c r="AD34" s="59" t="s">
        <v>14</v>
      </c>
      <c r="AE34" s="59" t="s">
        <v>15</v>
      </c>
    </row>
    <row r="35" spans="1:31" x14ac:dyDescent="0.25">
      <c r="A35" s="105" t="s">
        <v>45</v>
      </c>
      <c r="B35" s="14">
        <v>16.41</v>
      </c>
      <c r="C35" s="14">
        <v>0.76</v>
      </c>
      <c r="D35" s="106">
        <v>316.07</v>
      </c>
      <c r="E35" s="179">
        <v>4.0999999999999996</v>
      </c>
      <c r="F35" s="180">
        <f>$D35-$E35</f>
        <v>311.96999999999997</v>
      </c>
      <c r="G35" s="53">
        <v>4.16</v>
      </c>
      <c r="H35" s="106">
        <f>D35-G35</f>
        <v>311.90999999999997</v>
      </c>
      <c r="I35" s="53">
        <v>4.5999999999999996</v>
      </c>
      <c r="J35" s="106">
        <f>D35-I35</f>
        <v>311.46999999999997</v>
      </c>
      <c r="K35" s="181">
        <v>3.83</v>
      </c>
      <c r="L35" s="182">
        <f>$D35-$K35</f>
        <v>312.24</v>
      </c>
      <c r="M35" s="17">
        <v>3.65</v>
      </c>
      <c r="N35" s="106">
        <f>$D35-$M35</f>
        <v>312.42</v>
      </c>
      <c r="O35" s="53">
        <v>3.55</v>
      </c>
      <c r="P35" s="106">
        <f>D35-O35</f>
        <v>312.52</v>
      </c>
      <c r="Q35" s="53">
        <v>3.51</v>
      </c>
      <c r="R35" s="106">
        <f>D35-Q35</f>
        <v>312.56</v>
      </c>
      <c r="S35" s="53">
        <v>4.3600000000000003</v>
      </c>
      <c r="T35" s="106">
        <f>D35-S35</f>
        <v>311.70999999999998</v>
      </c>
      <c r="U35" s="53">
        <v>3.35</v>
      </c>
      <c r="V35" s="106">
        <f>D35-U35</f>
        <v>312.71999999999997</v>
      </c>
      <c r="W35" s="53">
        <v>3.4</v>
      </c>
      <c r="X35" s="180">
        <f>D35-W35</f>
        <v>312.67</v>
      </c>
      <c r="Y35" s="53">
        <v>3.48</v>
      </c>
      <c r="Z35" s="106">
        <f>D35-Y35</f>
        <v>312.58999999999997</v>
      </c>
      <c r="AA35" s="53">
        <v>3.52</v>
      </c>
      <c r="AB35" s="18">
        <f>D35-AA35</f>
        <v>312.55</v>
      </c>
      <c r="AC35" s="148">
        <f>MIN(F35,J35,N35,R35,V35,Z35)</f>
        <v>311.46999999999997</v>
      </c>
      <c r="AD35" s="148">
        <f>MAX(F35,J35,N35,R35,V35,Z35)</f>
        <v>312.71999999999997</v>
      </c>
      <c r="AE35" s="148">
        <f>AC35-AD35</f>
        <v>-1.25</v>
      </c>
    </row>
    <row r="36" spans="1:31" x14ac:dyDescent="0.25">
      <c r="A36" s="68" t="s">
        <v>46</v>
      </c>
      <c r="B36" s="24">
        <v>8.48</v>
      </c>
      <c r="C36" s="24">
        <v>0.77</v>
      </c>
      <c r="D36" s="111">
        <v>316.14999999999998</v>
      </c>
      <c r="E36" s="183">
        <v>3.66</v>
      </c>
      <c r="F36" s="184">
        <f>$D36-$E36</f>
        <v>312.48999999999995</v>
      </c>
      <c r="G36" s="69">
        <v>3.74</v>
      </c>
      <c r="H36" s="111">
        <f>D36-G36</f>
        <v>312.40999999999997</v>
      </c>
      <c r="I36" s="69">
        <v>4.1399999999999997</v>
      </c>
      <c r="J36" s="111">
        <f>D36-I36</f>
        <v>312.01</v>
      </c>
      <c r="K36" s="185">
        <v>3.25</v>
      </c>
      <c r="L36" s="135">
        <f>$D36-$K36</f>
        <v>312.89999999999998</v>
      </c>
      <c r="M36" s="25">
        <v>3.08</v>
      </c>
      <c r="N36" s="111">
        <f>$D36-$M36</f>
        <v>313.07</v>
      </c>
      <c r="O36" s="69">
        <v>3</v>
      </c>
      <c r="P36" s="111">
        <f>D36-O36</f>
        <v>313.14999999999998</v>
      </c>
      <c r="Q36" s="69">
        <v>3.03</v>
      </c>
      <c r="R36" s="111">
        <f>D36-Q36</f>
        <v>313.12</v>
      </c>
      <c r="S36" s="69">
        <v>3.86</v>
      </c>
      <c r="T36" s="111">
        <f>D36-S36</f>
        <v>312.28999999999996</v>
      </c>
      <c r="U36" s="69">
        <v>2.91</v>
      </c>
      <c r="V36" s="111">
        <f>D36-U36</f>
        <v>313.23999999999995</v>
      </c>
      <c r="W36" s="69">
        <v>3.03</v>
      </c>
      <c r="X36" s="184">
        <f>D36-W36</f>
        <v>313.12</v>
      </c>
      <c r="Y36" s="69">
        <v>3.09</v>
      </c>
      <c r="Z36" s="111">
        <f>D36-Y36</f>
        <v>313.06</v>
      </c>
      <c r="AA36" s="69">
        <v>3.13</v>
      </c>
      <c r="AB36" s="27">
        <f>D36-AA36</f>
        <v>313.02</v>
      </c>
      <c r="AC36" s="148">
        <f>MIN(F36,J36,N36,R36,V36,Z36)</f>
        <v>312.01</v>
      </c>
      <c r="AD36" s="148">
        <f>MAX(F36,J36,N36,R36,V36,Z36)</f>
        <v>313.23999999999995</v>
      </c>
      <c r="AE36" s="148">
        <f>AC36-AD36</f>
        <v>-1.2299999999999613</v>
      </c>
    </row>
    <row r="37" spans="1:31" x14ac:dyDescent="0.25">
      <c r="A37" s="68" t="s">
        <v>47</v>
      </c>
      <c r="B37" s="24">
        <v>24.17</v>
      </c>
      <c r="C37" s="24">
        <v>0.51</v>
      </c>
      <c r="D37" s="111">
        <v>332.39</v>
      </c>
      <c r="E37" s="183">
        <v>22.71</v>
      </c>
      <c r="F37" s="184">
        <f>$D37-$E37</f>
        <v>309.68</v>
      </c>
      <c r="G37" s="69">
        <v>22.8</v>
      </c>
      <c r="H37" s="111">
        <f>D37-G37</f>
        <v>309.58999999999997</v>
      </c>
      <c r="I37" s="69">
        <v>23.26</v>
      </c>
      <c r="J37" s="111">
        <f>D37-I37</f>
        <v>309.13</v>
      </c>
      <c r="K37" s="185">
        <v>22.67</v>
      </c>
      <c r="L37" s="135">
        <f>$D37-$K37</f>
        <v>309.71999999999997</v>
      </c>
      <c r="M37" s="25">
        <v>22.63</v>
      </c>
      <c r="N37" s="111">
        <f>$D37-$M37</f>
        <v>309.76</v>
      </c>
      <c r="O37" s="69">
        <v>22.58</v>
      </c>
      <c r="P37" s="111">
        <f>D37-O37</f>
        <v>309.81</v>
      </c>
      <c r="Q37" s="69">
        <v>22.49</v>
      </c>
      <c r="R37" s="111">
        <f>D37-Q37</f>
        <v>309.89999999999998</v>
      </c>
      <c r="S37" s="69">
        <v>22.59</v>
      </c>
      <c r="T37" s="111">
        <f>D37-S37</f>
        <v>309.8</v>
      </c>
      <c r="U37" s="69">
        <v>22.3</v>
      </c>
      <c r="V37" s="111">
        <f>D37-U37</f>
        <v>310.08999999999997</v>
      </c>
      <c r="W37" s="69">
        <v>22.2</v>
      </c>
      <c r="X37" s="184">
        <f>D37-W37</f>
        <v>310.19</v>
      </c>
      <c r="Y37" s="69">
        <v>22.12</v>
      </c>
      <c r="Z37" s="111">
        <f>D37-Y37</f>
        <v>310.27</v>
      </c>
      <c r="AA37" s="69">
        <v>22.1</v>
      </c>
      <c r="AB37" s="27">
        <f>D37-AA37</f>
        <v>310.28999999999996</v>
      </c>
      <c r="AC37" s="148">
        <f>MIN(F37,J37,N37,R37,V37,Z37)</f>
        <v>309.13</v>
      </c>
      <c r="AD37" s="148">
        <f>MAX(F37,J37,N37,R37,V37,Z37)</f>
        <v>310.27</v>
      </c>
      <c r="AE37" s="148">
        <f>AC37-AD37</f>
        <v>-1.1399999999999864</v>
      </c>
    </row>
    <row r="38" spans="1:31" ht="13.8" thickBot="1" x14ac:dyDescent="0.3">
      <c r="A38" s="113" t="s">
        <v>48</v>
      </c>
      <c r="B38" s="38">
        <v>13.55</v>
      </c>
      <c r="C38" s="38">
        <v>0.7</v>
      </c>
      <c r="D38" s="114">
        <v>299.04000000000002</v>
      </c>
      <c r="E38" s="186">
        <v>4.75</v>
      </c>
      <c r="F38" s="187">
        <f>$D38-$E38</f>
        <v>294.29000000000002</v>
      </c>
      <c r="G38" s="54">
        <v>4.79</v>
      </c>
      <c r="H38" s="114">
        <f>D38-G38</f>
        <v>294.25</v>
      </c>
      <c r="I38" s="54">
        <v>5.18</v>
      </c>
      <c r="J38" s="114">
        <f>D38-I38</f>
        <v>293.86</v>
      </c>
      <c r="K38" s="188">
        <v>4.51</v>
      </c>
      <c r="L38" s="124">
        <f>$D38-$K38</f>
        <v>294.53000000000003</v>
      </c>
      <c r="M38" s="39">
        <v>4.5</v>
      </c>
      <c r="N38" s="114">
        <f>$D38-$M38</f>
        <v>294.54000000000002</v>
      </c>
      <c r="O38" s="54">
        <v>4.53</v>
      </c>
      <c r="P38" s="114">
        <f>D38-O38</f>
        <v>294.51000000000005</v>
      </c>
      <c r="Q38" s="54">
        <v>4.7</v>
      </c>
      <c r="R38" s="114">
        <f>D38-Q38</f>
        <v>294.34000000000003</v>
      </c>
      <c r="S38" s="54">
        <v>4.63</v>
      </c>
      <c r="T38" s="114">
        <f>D38-S38</f>
        <v>294.41000000000003</v>
      </c>
      <c r="U38" s="54">
        <v>4.66</v>
      </c>
      <c r="V38" s="114">
        <f>D38-U38</f>
        <v>294.38</v>
      </c>
      <c r="W38" s="188">
        <v>4.72</v>
      </c>
      <c r="X38" s="187">
        <f>D38-W38</f>
        <v>294.32</v>
      </c>
      <c r="Y38" s="54">
        <v>4.63</v>
      </c>
      <c r="Z38" s="114">
        <f>D38-Y38</f>
        <v>294.41000000000003</v>
      </c>
      <c r="AA38" s="54">
        <v>4.6500000000000004</v>
      </c>
      <c r="AB38" s="40">
        <f>D38-AA38</f>
        <v>294.39000000000004</v>
      </c>
      <c r="AC38" s="148">
        <f>MIN(F38,J38,N38,R38,V38,Z38)</f>
        <v>293.86</v>
      </c>
      <c r="AD38" s="148">
        <f>MAX(F38,J38,N38,R38,V38,Z38)</f>
        <v>294.54000000000002</v>
      </c>
      <c r="AE38" s="148">
        <f>AC38-AD38</f>
        <v>-0.68000000000000682</v>
      </c>
    </row>
    <row r="41" spans="1:31" ht="13.8" thickBot="1" x14ac:dyDescent="0.3">
      <c r="A41" s="98"/>
    </row>
    <row r="42" spans="1:31" ht="13.8" thickBot="1" x14ac:dyDescent="0.3">
      <c r="A42" s="1104"/>
      <c r="B42" s="1105"/>
      <c r="C42" s="1106">
        <v>2006</v>
      </c>
      <c r="D42" s="1107"/>
      <c r="E42" s="1107"/>
      <c r="F42" s="1107"/>
      <c r="G42" s="1107"/>
      <c r="H42" s="1107"/>
      <c r="I42" s="1107"/>
      <c r="J42" s="1107"/>
      <c r="K42" s="1107"/>
      <c r="L42" s="1107"/>
      <c r="M42" s="1107"/>
      <c r="N42" s="1108"/>
    </row>
    <row r="43" spans="1:31" ht="13.8" thickBot="1" x14ac:dyDescent="0.3">
      <c r="A43" s="1113" t="s">
        <v>2</v>
      </c>
      <c r="B43" s="1114"/>
      <c r="C43" t="s">
        <v>54</v>
      </c>
      <c r="D43" s="189" t="s">
        <v>1</v>
      </c>
      <c r="E43" s="189" t="s">
        <v>3</v>
      </c>
      <c r="F43" s="6" t="s">
        <v>4</v>
      </c>
      <c r="G43" s="6" t="s">
        <v>5</v>
      </c>
      <c r="H43" s="6" t="s">
        <v>6</v>
      </c>
      <c r="I43" s="6" t="s">
        <v>7</v>
      </c>
      <c r="J43" s="6" t="s">
        <v>8</v>
      </c>
      <c r="K43" s="190" t="s">
        <v>9</v>
      </c>
      <c r="L43" s="6" t="s">
        <v>10</v>
      </c>
      <c r="M43" s="6" t="s">
        <v>11</v>
      </c>
      <c r="N43" s="191" t="s">
        <v>12</v>
      </c>
      <c r="O43" s="8" t="s">
        <v>13</v>
      </c>
      <c r="P43" s="9" t="s">
        <v>14</v>
      </c>
      <c r="Q43" s="9" t="s">
        <v>15</v>
      </c>
    </row>
    <row r="44" spans="1:31" x14ac:dyDescent="0.25">
      <c r="A44" s="1123" t="s">
        <v>49</v>
      </c>
      <c r="B44" s="1124"/>
      <c r="C44" s="152">
        <v>1.73</v>
      </c>
      <c r="D44" s="192"/>
      <c r="E44" s="193"/>
      <c r="F44" s="13">
        <v>2.0499999999999998</v>
      </c>
      <c r="G44" s="194"/>
      <c r="H44" s="195"/>
      <c r="I44" s="195"/>
      <c r="J44" s="196"/>
      <c r="K44" s="195">
        <v>2.31</v>
      </c>
      <c r="L44" s="14"/>
      <c r="M44" s="195"/>
      <c r="N44" s="151"/>
      <c r="O44">
        <f>MIN(G44:N44)</f>
        <v>2.31</v>
      </c>
      <c r="P44">
        <f>MAX(G44:N44)</f>
        <v>2.31</v>
      </c>
      <c r="Q44">
        <f>P44-O44</f>
        <v>0</v>
      </c>
    </row>
    <row r="45" spans="1:31" x14ac:dyDescent="0.25">
      <c r="A45" s="1125" t="s">
        <v>50</v>
      </c>
      <c r="B45" s="1126"/>
      <c r="C45" s="159">
        <v>0.1</v>
      </c>
      <c r="D45" s="139"/>
      <c r="E45" s="197"/>
      <c r="F45" s="29">
        <v>0.1</v>
      </c>
      <c r="G45" s="138"/>
      <c r="H45" s="198"/>
      <c r="I45" s="198"/>
      <c r="J45" s="157"/>
      <c r="K45" s="198">
        <v>0.1</v>
      </c>
      <c r="L45" s="32"/>
      <c r="M45" s="199"/>
      <c r="N45" s="158"/>
      <c r="O45">
        <f>MIN(G45:N45)</f>
        <v>0.1</v>
      </c>
      <c r="P45">
        <f>MAX(G45:N45)</f>
        <v>0.1</v>
      </c>
      <c r="Q45">
        <f>P45-O45</f>
        <v>0</v>
      </c>
    </row>
    <row r="46" spans="1:31" x14ac:dyDescent="0.25">
      <c r="A46" s="1125" t="s">
        <v>51</v>
      </c>
      <c r="B46" s="1126"/>
      <c r="C46" s="159" t="s">
        <v>29</v>
      </c>
      <c r="D46" s="139"/>
      <c r="E46" s="197"/>
      <c r="F46" s="29">
        <v>0.65</v>
      </c>
      <c r="G46" s="138"/>
      <c r="H46" s="200"/>
      <c r="I46" s="198"/>
      <c r="J46" s="157"/>
      <c r="K46" s="198">
        <v>0.31</v>
      </c>
      <c r="L46" s="26"/>
      <c r="M46" s="198"/>
      <c r="N46" s="158"/>
      <c r="O46">
        <f>MIN(G46:N46)</f>
        <v>0.31</v>
      </c>
      <c r="P46">
        <f>MAX(G46:N46)</f>
        <v>0.31</v>
      </c>
      <c r="Q46">
        <f>P46-O46</f>
        <v>0</v>
      </c>
    </row>
    <row r="47" spans="1:31" x14ac:dyDescent="0.25">
      <c r="A47" s="1125" t="s">
        <v>52</v>
      </c>
      <c r="B47" s="1126"/>
      <c r="C47" s="159">
        <v>0.18</v>
      </c>
      <c r="D47" s="139"/>
      <c r="E47" s="197"/>
      <c r="F47" s="29">
        <v>0.41</v>
      </c>
      <c r="G47" s="138"/>
      <c r="H47" s="199"/>
      <c r="I47" s="198"/>
      <c r="J47" s="157"/>
      <c r="K47" s="198">
        <v>0.48</v>
      </c>
      <c r="L47" s="24"/>
      <c r="M47" s="198"/>
      <c r="N47" s="201"/>
      <c r="O47">
        <f>MIN(G47:N47)</f>
        <v>0.48</v>
      </c>
      <c r="P47">
        <f>MAX(G47:N47)</f>
        <v>0.48</v>
      </c>
      <c r="Q47">
        <f>P47-O47</f>
        <v>0</v>
      </c>
    </row>
    <row r="48" spans="1:31" ht="13.8" thickBot="1" x14ac:dyDescent="0.3">
      <c r="A48" s="1127" t="s">
        <v>53</v>
      </c>
      <c r="B48" s="1128"/>
      <c r="C48" s="164" t="s">
        <v>29</v>
      </c>
      <c r="D48" s="202"/>
      <c r="E48" s="203"/>
      <c r="F48" s="36">
        <v>0.3</v>
      </c>
      <c r="G48" s="204"/>
      <c r="H48" s="205"/>
      <c r="I48" s="205"/>
      <c r="J48" s="206"/>
      <c r="K48" s="205">
        <v>0.1</v>
      </c>
      <c r="L48" s="38"/>
      <c r="M48" s="205"/>
      <c r="N48" s="207"/>
      <c r="O48">
        <f>MIN(G48:N48)</f>
        <v>0.1</v>
      </c>
      <c r="P48">
        <f>MAX(G48:N48)</f>
        <v>0.1</v>
      </c>
      <c r="Q48">
        <f>P48-O48</f>
        <v>0</v>
      </c>
    </row>
    <row r="49" spans="1:15" ht="13.8" thickBot="1" x14ac:dyDescent="0.3">
      <c r="C49" s="208"/>
    </row>
    <row r="50" spans="1:15" x14ac:dyDescent="0.25">
      <c r="A50" s="1129"/>
      <c r="B50" s="1109"/>
      <c r="C50" s="1109"/>
      <c r="D50" s="1109"/>
      <c r="E50" s="1109"/>
      <c r="F50" s="1109"/>
      <c r="G50" s="1109" t="s">
        <v>56</v>
      </c>
      <c r="H50" s="1109"/>
      <c r="I50" s="1109"/>
      <c r="J50" s="1110"/>
    </row>
    <row r="51" spans="1:15" ht="13.8" thickBot="1" x14ac:dyDescent="0.3">
      <c r="A51" s="1116"/>
      <c r="B51" s="1130"/>
      <c r="C51" s="1130"/>
      <c r="D51" s="1111"/>
      <c r="E51" s="1111"/>
      <c r="F51" s="1111"/>
      <c r="G51" s="1111">
        <v>2006</v>
      </c>
      <c r="H51" s="1111"/>
      <c r="I51" s="1111"/>
      <c r="J51" s="1112"/>
    </row>
    <row r="52" spans="1:15" x14ac:dyDescent="0.25">
      <c r="A52" s="1089" t="s">
        <v>57</v>
      </c>
      <c r="B52" s="1090"/>
      <c r="C52" s="1091"/>
      <c r="D52" s="1095" t="s">
        <v>58</v>
      </c>
      <c r="E52" s="1097" t="s">
        <v>59</v>
      </c>
      <c r="F52" s="1099" t="s">
        <v>30</v>
      </c>
      <c r="G52" s="1085" t="s">
        <v>4</v>
      </c>
      <c r="H52" s="1086"/>
      <c r="I52" s="1087" t="s">
        <v>9</v>
      </c>
      <c r="J52" s="1088"/>
    </row>
    <row r="53" spans="1:15" x14ac:dyDescent="0.25">
      <c r="A53" s="1092"/>
      <c r="B53" s="1093"/>
      <c r="C53" s="1094"/>
      <c r="D53" s="1096"/>
      <c r="E53" s="1098"/>
      <c r="F53" s="1100"/>
      <c r="G53" s="209" t="s">
        <v>34</v>
      </c>
      <c r="H53" s="210" t="s">
        <v>35</v>
      </c>
      <c r="I53" s="209" t="s">
        <v>34</v>
      </c>
      <c r="J53" s="210" t="s">
        <v>35</v>
      </c>
      <c r="M53">
        <v>2005</v>
      </c>
      <c r="N53">
        <v>2006</v>
      </c>
    </row>
    <row r="54" spans="1:15" x14ac:dyDescent="0.25">
      <c r="A54" s="1079" t="s">
        <v>60</v>
      </c>
      <c r="B54" s="1080"/>
      <c r="C54" s="1081"/>
      <c r="D54" s="211" t="s">
        <v>61</v>
      </c>
      <c r="E54" s="212">
        <v>317.32</v>
      </c>
      <c r="F54" s="213">
        <v>309.37</v>
      </c>
      <c r="G54" s="214">
        <v>7.28</v>
      </c>
      <c r="H54" s="215">
        <f>E54-G54</f>
        <v>310.04000000000002</v>
      </c>
      <c r="I54" s="214">
        <v>6.87</v>
      </c>
      <c r="J54" s="215">
        <f>E54-I54</f>
        <v>310.45</v>
      </c>
      <c r="K54" s="19">
        <f>J54-H54</f>
        <v>0.40999999999996817</v>
      </c>
      <c r="M54" s="19">
        <v>309.95999999999998</v>
      </c>
      <c r="N54" s="19">
        <f>AVERAGE(H54,J54)</f>
        <v>310.245</v>
      </c>
      <c r="O54" s="19">
        <f>M54-N54</f>
        <v>-0.28500000000002501</v>
      </c>
    </row>
    <row r="55" spans="1:15" x14ac:dyDescent="0.25">
      <c r="A55" s="1079" t="s">
        <v>201</v>
      </c>
      <c r="B55" s="1080"/>
      <c r="C55" s="1081"/>
      <c r="D55" s="216" t="s">
        <v>62</v>
      </c>
      <c r="E55" s="217">
        <v>313.52999999999997</v>
      </c>
      <c r="F55" s="213">
        <v>308.08</v>
      </c>
      <c r="G55" s="214">
        <v>4.8499999999999996</v>
      </c>
      <c r="H55" s="215">
        <f t="shared" ref="H55:H70" si="13">E55-G55</f>
        <v>308.67999999999995</v>
      </c>
      <c r="I55" s="214">
        <v>4.92</v>
      </c>
      <c r="J55" s="215">
        <f t="shared" ref="J55:J70" si="14">E55-I55</f>
        <v>308.60999999999996</v>
      </c>
      <c r="K55" s="19">
        <f t="shared" ref="K55:K70" si="15">J55-H55</f>
        <v>-6.9999999999993179E-2</v>
      </c>
      <c r="M55" s="19">
        <v>308.42</v>
      </c>
      <c r="N55" s="19">
        <f t="shared" ref="N55:N70" si="16">AVERAGE(H55,J55)</f>
        <v>308.64499999999998</v>
      </c>
      <c r="O55" s="19">
        <f t="shared" ref="O55:O70" si="17">M55-N55</f>
        <v>-0.22499999999996589</v>
      </c>
    </row>
    <row r="56" spans="1:15" x14ac:dyDescent="0.25">
      <c r="A56" s="1079" t="s">
        <v>202</v>
      </c>
      <c r="B56" s="1080"/>
      <c r="C56" s="1081"/>
      <c r="D56" s="216" t="s">
        <v>63</v>
      </c>
      <c r="E56" s="218">
        <v>322.39999999999998</v>
      </c>
      <c r="F56" s="213">
        <v>307.35000000000002</v>
      </c>
      <c r="G56" s="214">
        <v>14.06</v>
      </c>
      <c r="H56" s="215">
        <f t="shared" si="13"/>
        <v>308.33999999999997</v>
      </c>
      <c r="I56" s="219">
        <v>14.3</v>
      </c>
      <c r="J56" s="215">
        <f t="shared" si="14"/>
        <v>308.09999999999997</v>
      </c>
      <c r="K56" s="19">
        <f t="shared" si="15"/>
        <v>-0.24000000000000909</v>
      </c>
      <c r="M56" s="19">
        <v>308.16500000000002</v>
      </c>
      <c r="N56" s="19">
        <f t="shared" si="16"/>
        <v>308.21999999999997</v>
      </c>
      <c r="O56" s="19">
        <f t="shared" si="17"/>
        <v>-5.4999999999949978E-2</v>
      </c>
    </row>
    <row r="57" spans="1:15" x14ac:dyDescent="0.25">
      <c r="A57" s="1079" t="s">
        <v>203</v>
      </c>
      <c r="B57" s="1080"/>
      <c r="C57" s="1081"/>
      <c r="D57" s="216" t="s">
        <v>64</v>
      </c>
      <c r="E57" s="217">
        <v>318.75</v>
      </c>
      <c r="F57" s="213">
        <v>307.60000000000002</v>
      </c>
      <c r="G57" s="214">
        <v>10.48</v>
      </c>
      <c r="H57" s="215">
        <f t="shared" si="13"/>
        <v>308.27</v>
      </c>
      <c r="I57" s="214">
        <v>10.41</v>
      </c>
      <c r="J57" s="215">
        <f t="shared" si="14"/>
        <v>308.33999999999997</v>
      </c>
      <c r="K57" s="19">
        <f t="shared" si="15"/>
        <v>6.9999999999993179E-2</v>
      </c>
      <c r="M57" s="19">
        <v>308.14499999999998</v>
      </c>
      <c r="N57" s="19">
        <f t="shared" si="16"/>
        <v>308.30499999999995</v>
      </c>
      <c r="O57" s="19">
        <f t="shared" si="17"/>
        <v>-0.15999999999996817</v>
      </c>
    </row>
    <row r="58" spans="1:15" x14ac:dyDescent="0.25">
      <c r="A58" s="1079" t="s">
        <v>204</v>
      </c>
      <c r="B58" s="1080"/>
      <c r="C58" s="1081"/>
      <c r="D58" s="216" t="s">
        <v>65</v>
      </c>
      <c r="E58" s="217">
        <v>331.54</v>
      </c>
      <c r="F58" s="213">
        <v>308.99</v>
      </c>
      <c r="G58" s="214">
        <v>22.04</v>
      </c>
      <c r="H58" s="215">
        <f t="shared" si="13"/>
        <v>309.5</v>
      </c>
      <c r="I58" s="214">
        <v>21.71</v>
      </c>
      <c r="J58" s="215">
        <f t="shared" si="14"/>
        <v>309.83000000000004</v>
      </c>
      <c r="K58" s="19">
        <f t="shared" si="15"/>
        <v>0.33000000000004093</v>
      </c>
      <c r="M58" s="19">
        <v>309.48</v>
      </c>
      <c r="N58" s="19">
        <f t="shared" si="16"/>
        <v>309.66500000000002</v>
      </c>
      <c r="O58" s="19">
        <f t="shared" si="17"/>
        <v>-0.18500000000000227</v>
      </c>
    </row>
    <row r="59" spans="1:15" x14ac:dyDescent="0.25">
      <c r="A59" s="1079" t="s">
        <v>217</v>
      </c>
      <c r="B59" s="1080"/>
      <c r="C59" s="1081"/>
      <c r="D59" s="216" t="s">
        <v>66</v>
      </c>
      <c r="E59" s="217">
        <v>323.19</v>
      </c>
      <c r="F59" s="213">
        <v>320.58999999999997</v>
      </c>
      <c r="G59" s="214" t="s">
        <v>29</v>
      </c>
      <c r="H59" s="215" t="s">
        <v>29</v>
      </c>
      <c r="I59" s="214">
        <v>14.07</v>
      </c>
      <c r="J59" s="215">
        <f t="shared" si="14"/>
        <v>309.12</v>
      </c>
      <c r="K59" s="19"/>
      <c r="M59" s="19">
        <v>321.95999999999998</v>
      </c>
      <c r="N59" s="19">
        <f t="shared" si="16"/>
        <v>309.12</v>
      </c>
      <c r="O59" s="19">
        <f t="shared" si="17"/>
        <v>12.839999999999975</v>
      </c>
    </row>
    <row r="60" spans="1:15" x14ac:dyDescent="0.25">
      <c r="A60" s="1079" t="s">
        <v>206</v>
      </c>
      <c r="B60" s="1080"/>
      <c r="C60" s="1081"/>
      <c r="D60" s="216" t="s">
        <v>67</v>
      </c>
      <c r="E60" s="217">
        <v>328.24</v>
      </c>
      <c r="F60" s="213">
        <v>308.79000000000002</v>
      </c>
      <c r="G60" s="214">
        <v>18.8</v>
      </c>
      <c r="H60" s="215">
        <f t="shared" si="13"/>
        <v>309.44</v>
      </c>
      <c r="I60" s="214">
        <v>18.53</v>
      </c>
      <c r="J60" s="215">
        <f t="shared" si="14"/>
        <v>309.71000000000004</v>
      </c>
      <c r="K60" s="19">
        <f t="shared" si="15"/>
        <v>0.27000000000003865</v>
      </c>
      <c r="M60" s="19">
        <v>309.38</v>
      </c>
      <c r="N60" s="19">
        <f t="shared" si="16"/>
        <v>309.57500000000005</v>
      </c>
      <c r="O60" s="19">
        <f t="shared" si="17"/>
        <v>-0.19500000000005002</v>
      </c>
    </row>
    <row r="61" spans="1:15" x14ac:dyDescent="0.25">
      <c r="A61" s="1079" t="s">
        <v>207</v>
      </c>
      <c r="B61" s="1080"/>
      <c r="C61" s="1081"/>
      <c r="D61" s="216" t="s">
        <v>68</v>
      </c>
      <c r="E61" s="217">
        <v>331.59</v>
      </c>
      <c r="F61" s="213">
        <v>308.94</v>
      </c>
      <c r="G61" s="214">
        <v>22.06</v>
      </c>
      <c r="H61" s="215">
        <f t="shared" si="13"/>
        <v>309.52999999999997</v>
      </c>
      <c r="I61" s="214">
        <v>22.24</v>
      </c>
      <c r="J61" s="215">
        <f t="shared" si="14"/>
        <v>309.34999999999997</v>
      </c>
      <c r="K61" s="19">
        <f t="shared" si="15"/>
        <v>-0.18000000000000682</v>
      </c>
      <c r="M61" s="19">
        <v>309.48500000000001</v>
      </c>
      <c r="N61" s="19">
        <f t="shared" si="16"/>
        <v>309.43999999999994</v>
      </c>
      <c r="O61" s="19">
        <f t="shared" si="17"/>
        <v>4.500000000007276E-2</v>
      </c>
    </row>
    <row r="62" spans="1:15" x14ac:dyDescent="0.25">
      <c r="A62" s="1079" t="s">
        <v>208</v>
      </c>
      <c r="B62" s="1080"/>
      <c r="C62" s="1081"/>
      <c r="D62" s="216" t="s">
        <v>69</v>
      </c>
      <c r="E62" s="218">
        <v>328.5</v>
      </c>
      <c r="F62" s="213">
        <v>308.60000000000002</v>
      </c>
      <c r="G62" s="214">
        <v>19.21</v>
      </c>
      <c r="H62" s="215">
        <f t="shared" si="13"/>
        <v>309.29000000000002</v>
      </c>
      <c r="I62" s="219">
        <v>18.920000000000002</v>
      </c>
      <c r="J62" s="215">
        <f t="shared" si="14"/>
        <v>309.58</v>
      </c>
      <c r="K62" s="19">
        <f t="shared" si="15"/>
        <v>0.28999999999996362</v>
      </c>
      <c r="M62" s="19">
        <v>309.24</v>
      </c>
      <c r="N62" s="19">
        <f t="shared" si="16"/>
        <v>309.435</v>
      </c>
      <c r="O62" s="19">
        <f t="shared" si="17"/>
        <v>-0.19499999999999318</v>
      </c>
    </row>
    <row r="63" spans="1:15" x14ac:dyDescent="0.25">
      <c r="A63" s="1079" t="s">
        <v>209</v>
      </c>
      <c r="B63" s="1080"/>
      <c r="C63" s="1081"/>
      <c r="D63" s="216" t="s">
        <v>70</v>
      </c>
      <c r="E63" s="218">
        <v>330.6</v>
      </c>
      <c r="F63" s="213">
        <v>309</v>
      </c>
      <c r="G63" s="214">
        <v>21.04</v>
      </c>
      <c r="H63" s="215">
        <f t="shared" si="13"/>
        <v>309.56</v>
      </c>
      <c r="I63" s="214">
        <v>20.74</v>
      </c>
      <c r="J63" s="215">
        <f t="shared" si="14"/>
        <v>309.86</v>
      </c>
      <c r="K63" s="19">
        <f t="shared" si="15"/>
        <v>0.30000000000001137</v>
      </c>
      <c r="M63" s="19">
        <v>309.47000000000003</v>
      </c>
      <c r="N63" s="19">
        <f t="shared" si="16"/>
        <v>309.71000000000004</v>
      </c>
      <c r="O63" s="19">
        <f t="shared" si="17"/>
        <v>-0.24000000000000909</v>
      </c>
    </row>
    <row r="64" spans="1:15" x14ac:dyDescent="0.25">
      <c r="A64" s="1079" t="s">
        <v>97</v>
      </c>
      <c r="B64" s="1080"/>
      <c r="C64" s="1081"/>
      <c r="D64" s="216" t="s">
        <v>72</v>
      </c>
      <c r="E64" s="217">
        <v>329.93</v>
      </c>
      <c r="F64" s="213">
        <v>308.43</v>
      </c>
      <c r="G64" s="214">
        <v>20.62</v>
      </c>
      <c r="H64" s="215">
        <f t="shared" si="13"/>
        <v>309.31</v>
      </c>
      <c r="I64" s="214">
        <v>20.3</v>
      </c>
      <c r="J64" s="215">
        <f t="shared" si="14"/>
        <v>309.63</v>
      </c>
      <c r="K64" s="19">
        <f t="shared" si="15"/>
        <v>0.31999999999999318</v>
      </c>
      <c r="M64" s="19">
        <v>309.26</v>
      </c>
      <c r="N64" s="19">
        <f t="shared" si="16"/>
        <v>309.47000000000003</v>
      </c>
      <c r="O64" s="19">
        <f t="shared" si="17"/>
        <v>-0.21000000000003638</v>
      </c>
    </row>
    <row r="65" spans="1:15" x14ac:dyDescent="0.25">
      <c r="A65" s="1079" t="s">
        <v>73</v>
      </c>
      <c r="B65" s="1080"/>
      <c r="C65" s="1081"/>
      <c r="D65" s="216" t="s">
        <v>74</v>
      </c>
      <c r="E65" s="217">
        <v>323.06</v>
      </c>
      <c r="F65" s="213">
        <v>307.45999999999998</v>
      </c>
      <c r="G65" s="214">
        <v>14.65</v>
      </c>
      <c r="H65" s="215">
        <f t="shared" si="13"/>
        <v>308.41000000000003</v>
      </c>
      <c r="I65" s="214">
        <v>14.6</v>
      </c>
      <c r="J65" s="215">
        <f t="shared" si="14"/>
        <v>308.45999999999998</v>
      </c>
      <c r="K65" s="19">
        <f t="shared" si="15"/>
        <v>4.9999999999954525E-2</v>
      </c>
      <c r="M65" s="19">
        <v>308.26</v>
      </c>
      <c r="N65" s="19">
        <f t="shared" si="16"/>
        <v>308.435</v>
      </c>
      <c r="O65" s="19">
        <f t="shared" si="17"/>
        <v>-0.17500000000001137</v>
      </c>
    </row>
    <row r="66" spans="1:15" ht="13.8" x14ac:dyDescent="0.25">
      <c r="A66" s="1079" t="s">
        <v>211</v>
      </c>
      <c r="B66" s="1080"/>
      <c r="C66" s="1081"/>
      <c r="D66" s="216"/>
      <c r="E66" s="220">
        <v>0.15</v>
      </c>
      <c r="F66" s="213">
        <v>-20.149999999999999</v>
      </c>
      <c r="G66" s="214" t="s">
        <v>29</v>
      </c>
      <c r="H66" s="215" t="s">
        <v>29</v>
      </c>
      <c r="I66" s="214" t="s">
        <v>29</v>
      </c>
      <c r="J66" s="215" t="s">
        <v>29</v>
      </c>
      <c r="K66" s="19"/>
      <c r="M66" s="19"/>
      <c r="N66" s="19"/>
      <c r="O66" s="19"/>
    </row>
    <row r="67" spans="1:15" x14ac:dyDescent="0.25">
      <c r="A67" s="1079" t="s">
        <v>212</v>
      </c>
      <c r="B67" s="1080"/>
      <c r="C67" s="1081"/>
      <c r="D67" s="216">
        <v>184</v>
      </c>
      <c r="E67" s="217">
        <v>308.17</v>
      </c>
      <c r="F67" s="213">
        <v>305.42</v>
      </c>
      <c r="G67" s="214">
        <v>1.47</v>
      </c>
      <c r="H67" s="215">
        <f t="shared" si="13"/>
        <v>306.7</v>
      </c>
      <c r="I67" s="214">
        <v>1.46</v>
      </c>
      <c r="J67" s="215">
        <f t="shared" si="14"/>
        <v>306.71000000000004</v>
      </c>
      <c r="K67" s="19">
        <f t="shared" si="15"/>
        <v>1.0000000000047748E-2</v>
      </c>
      <c r="M67" s="19">
        <v>306.33499999999998</v>
      </c>
      <c r="N67" s="19">
        <f t="shared" si="16"/>
        <v>306.70500000000004</v>
      </c>
      <c r="O67" s="19">
        <f t="shared" si="17"/>
        <v>-0.37000000000006139</v>
      </c>
    </row>
    <row r="68" spans="1:15" x14ac:dyDescent="0.25">
      <c r="A68" s="1079" t="s">
        <v>213</v>
      </c>
      <c r="B68" s="1080"/>
      <c r="C68" s="1081"/>
      <c r="D68" s="216" t="s">
        <v>75</v>
      </c>
      <c r="E68" s="218">
        <v>311</v>
      </c>
      <c r="F68" s="213">
        <v>306.2</v>
      </c>
      <c r="G68" s="214">
        <v>1.52</v>
      </c>
      <c r="H68" s="215">
        <f t="shared" si="13"/>
        <v>309.48</v>
      </c>
      <c r="I68" s="219">
        <v>1.77</v>
      </c>
      <c r="J68" s="215">
        <f t="shared" si="14"/>
        <v>309.23</v>
      </c>
      <c r="K68" s="19">
        <f t="shared" si="15"/>
        <v>-0.25</v>
      </c>
      <c r="M68" s="19">
        <v>308.98500000000001</v>
      </c>
      <c r="N68" s="19">
        <f t="shared" si="16"/>
        <v>309.35500000000002</v>
      </c>
      <c r="O68" s="19">
        <f t="shared" si="17"/>
        <v>-0.37000000000000455</v>
      </c>
    </row>
    <row r="69" spans="1:15" x14ac:dyDescent="0.25">
      <c r="A69" s="1079" t="s">
        <v>214</v>
      </c>
      <c r="B69" s="1080"/>
      <c r="C69" s="1081"/>
      <c r="D69" s="216" t="s">
        <v>76</v>
      </c>
      <c r="E69" s="221">
        <v>287.82</v>
      </c>
      <c r="F69" s="222">
        <v>282.47000000000003</v>
      </c>
      <c r="G69" s="214">
        <v>1.62</v>
      </c>
      <c r="H69" s="215">
        <f t="shared" si="13"/>
        <v>286.2</v>
      </c>
      <c r="I69" s="214">
        <v>1.89</v>
      </c>
      <c r="J69" s="215">
        <f t="shared" si="14"/>
        <v>285.93</v>
      </c>
      <c r="K69" s="19">
        <f t="shared" si="15"/>
        <v>-0.26999999999998181</v>
      </c>
      <c r="M69" s="19">
        <v>285.57499999999999</v>
      </c>
      <c r="N69" s="19">
        <f t="shared" si="16"/>
        <v>286.065</v>
      </c>
      <c r="O69" s="19">
        <f t="shared" si="17"/>
        <v>-0.49000000000000909</v>
      </c>
    </row>
    <row r="70" spans="1:15" ht="13.8" thickBot="1" x14ac:dyDescent="0.3">
      <c r="A70" s="1082" t="s">
        <v>215</v>
      </c>
      <c r="B70" s="1083"/>
      <c r="C70" s="1084"/>
      <c r="D70" s="223" t="s">
        <v>77</v>
      </c>
      <c r="E70" s="224">
        <v>311.75</v>
      </c>
      <c r="F70" s="225"/>
      <c r="G70" s="226">
        <v>3.32</v>
      </c>
      <c r="H70" s="215">
        <f t="shared" si="13"/>
        <v>308.43</v>
      </c>
      <c r="I70" s="226">
        <v>3.33</v>
      </c>
      <c r="J70" s="215">
        <f t="shared" si="14"/>
        <v>308.42</v>
      </c>
      <c r="K70" s="19">
        <f t="shared" si="15"/>
        <v>-9.9999999999909051E-3</v>
      </c>
      <c r="M70" s="19">
        <v>307.57</v>
      </c>
      <c r="N70" s="19">
        <f t="shared" si="16"/>
        <v>308.42500000000001</v>
      </c>
      <c r="O70" s="19">
        <f t="shared" si="17"/>
        <v>-0.85500000000001819</v>
      </c>
    </row>
  </sheetData>
  <mergeCells count="71">
    <mergeCell ref="B1:M1"/>
    <mergeCell ref="E16:AB16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18:A19"/>
    <mergeCell ref="B18:B19"/>
    <mergeCell ref="C18:C19"/>
    <mergeCell ref="D18:D19"/>
    <mergeCell ref="E18:AB18"/>
    <mergeCell ref="E31:AB31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E33:AB33"/>
    <mergeCell ref="A42:B42"/>
    <mergeCell ref="C42:N42"/>
    <mergeCell ref="G50:J50"/>
    <mergeCell ref="G51:J51"/>
    <mergeCell ref="A43:B43"/>
    <mergeCell ref="A33:A34"/>
    <mergeCell ref="B33:B34"/>
    <mergeCell ref="C33:C34"/>
    <mergeCell ref="D33:D34"/>
    <mergeCell ref="A44:B44"/>
    <mergeCell ref="A45:B45"/>
    <mergeCell ref="A46:B46"/>
    <mergeCell ref="A47:B47"/>
    <mergeCell ref="A48:B48"/>
    <mergeCell ref="A50:F51"/>
    <mergeCell ref="A61:C61"/>
    <mergeCell ref="G52:H52"/>
    <mergeCell ref="I52:J52"/>
    <mergeCell ref="A54:C54"/>
    <mergeCell ref="A55:C55"/>
    <mergeCell ref="A52:C53"/>
    <mergeCell ref="D52:D53"/>
    <mergeCell ref="E52:E53"/>
    <mergeCell ref="F52:F53"/>
    <mergeCell ref="A56:C56"/>
    <mergeCell ref="A57:C57"/>
    <mergeCell ref="A58:C58"/>
    <mergeCell ref="A59:C59"/>
    <mergeCell ref="A60:C60"/>
    <mergeCell ref="A62:C62"/>
    <mergeCell ref="A63:C63"/>
    <mergeCell ref="A68:C68"/>
    <mergeCell ref="A69:C69"/>
    <mergeCell ref="A70:C70"/>
    <mergeCell ref="A64:C64"/>
    <mergeCell ref="A65:C65"/>
    <mergeCell ref="A66:C66"/>
    <mergeCell ref="A67:C67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7"/>
  <sheetViews>
    <sheetView zoomScale="75" workbookViewId="0">
      <selection activeCell="A50" sqref="A50:XFD50"/>
    </sheetView>
  </sheetViews>
  <sheetFormatPr defaultRowHeight="13.2" x14ac:dyDescent="0.25"/>
  <cols>
    <col min="1" max="1" width="5.6640625" customWidth="1"/>
    <col min="2" max="2" width="29.88671875" customWidth="1"/>
    <col min="14" max="14" width="10" bestFit="1" customWidth="1"/>
    <col min="23" max="23" width="9.33203125" customWidth="1"/>
    <col min="27" max="27" width="10.109375" customWidth="1"/>
  </cols>
  <sheetData>
    <row r="1" spans="1:27" ht="13.8" thickBot="1" x14ac:dyDescent="0.3">
      <c r="A1" s="1"/>
      <c r="B1" s="1106" t="s">
        <v>0</v>
      </c>
      <c r="C1" s="1107"/>
      <c r="D1" s="1107"/>
      <c r="E1" s="1107"/>
      <c r="F1" s="1107"/>
      <c r="G1" s="1107"/>
      <c r="H1" s="1107"/>
      <c r="I1" s="1107"/>
      <c r="J1" s="1107"/>
      <c r="K1" s="1107"/>
      <c r="L1" s="1108"/>
      <c r="AA1" t="s">
        <v>1</v>
      </c>
    </row>
    <row r="2" spans="1:27" ht="13.8" thickBot="1" x14ac:dyDescent="0.3">
      <c r="A2" s="2" t="s">
        <v>2</v>
      </c>
      <c r="B2" s="3" t="s">
        <v>1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 t="s">
        <v>12</v>
      </c>
      <c r="M2" s="8" t="s">
        <v>13</v>
      </c>
      <c r="N2" s="9" t="s">
        <v>14</v>
      </c>
      <c r="O2" s="9" t="s">
        <v>15</v>
      </c>
      <c r="P2" s="9" t="s">
        <v>16</v>
      </c>
      <c r="AA2" t="s">
        <v>3</v>
      </c>
    </row>
    <row r="3" spans="1:27" x14ac:dyDescent="0.25">
      <c r="A3" s="10" t="s">
        <v>17</v>
      </c>
      <c r="B3" s="11">
        <v>2.57</v>
      </c>
      <c r="C3" s="12">
        <v>1.3404825737265416</v>
      </c>
      <c r="D3" s="13">
        <v>1.9866666666666666</v>
      </c>
      <c r="E3" s="14">
        <v>2.5</v>
      </c>
      <c r="F3" s="15">
        <v>1.3</v>
      </c>
      <c r="G3" s="16">
        <v>3.33</v>
      </c>
      <c r="H3" s="17">
        <v>2.31</v>
      </c>
      <c r="I3" s="14">
        <v>2.38</v>
      </c>
      <c r="J3" s="14">
        <v>2</v>
      </c>
      <c r="K3" s="14">
        <v>2.44</v>
      </c>
      <c r="L3" s="18">
        <v>2.82</v>
      </c>
      <c r="M3">
        <f>MIN(B3:L3)</f>
        <v>1.3</v>
      </c>
      <c r="N3" s="19">
        <f>MAX(B3:L3)</f>
        <v>3.33</v>
      </c>
      <c r="O3" s="19">
        <f>N3-M3</f>
        <v>2.0300000000000002</v>
      </c>
      <c r="P3">
        <f>AVERAGE(B3:L3)</f>
        <v>2.2706499309448374</v>
      </c>
      <c r="AA3" t="s">
        <v>4</v>
      </c>
    </row>
    <row r="4" spans="1:27" x14ac:dyDescent="0.25">
      <c r="A4" s="20" t="s">
        <v>18</v>
      </c>
      <c r="B4" s="21">
        <v>0.75</v>
      </c>
      <c r="C4" s="22">
        <v>0.7845872199459506</v>
      </c>
      <c r="D4" s="23">
        <v>1.5066666666666666</v>
      </c>
      <c r="E4" s="24" t="s">
        <v>19</v>
      </c>
      <c r="F4" s="24">
        <v>0.55000000000000004</v>
      </c>
      <c r="G4" s="24">
        <v>1.04</v>
      </c>
      <c r="H4" s="25">
        <v>0.66</v>
      </c>
      <c r="I4" s="24">
        <v>0.74</v>
      </c>
      <c r="J4" s="26">
        <v>0.5</v>
      </c>
      <c r="K4" s="24">
        <v>0.65</v>
      </c>
      <c r="L4" s="27">
        <v>0.81</v>
      </c>
      <c r="M4">
        <f t="shared" ref="M4:M12" si="0">MIN(B4:L4)</f>
        <v>0.5</v>
      </c>
      <c r="N4" s="19">
        <f>MAX(B4:L4)</f>
        <v>1.5066666666666666</v>
      </c>
      <c r="O4" s="19">
        <f t="shared" ref="O4:O12" si="1">N4-M4</f>
        <v>1.0066666666666666</v>
      </c>
      <c r="P4">
        <f t="shared" ref="P4:P12" si="2">AVERAGE(B4:L4)</f>
        <v>0.79912538866126182</v>
      </c>
      <c r="AA4" t="s">
        <v>5</v>
      </c>
    </row>
    <row r="5" spans="1:27" x14ac:dyDescent="0.25">
      <c r="A5" s="20" t="s">
        <v>20</v>
      </c>
      <c r="B5" s="21">
        <v>4.95</v>
      </c>
      <c r="C5" s="28">
        <v>6.593406593406594</v>
      </c>
      <c r="D5" s="29">
        <v>3.8333333333333335</v>
      </c>
      <c r="E5" s="24">
        <v>4.12</v>
      </c>
      <c r="F5" s="26">
        <v>2.44</v>
      </c>
      <c r="G5" s="24">
        <v>5.82</v>
      </c>
      <c r="H5" s="25">
        <v>3.66</v>
      </c>
      <c r="I5" s="24">
        <v>3.4</v>
      </c>
      <c r="J5" s="24">
        <v>2.82</v>
      </c>
      <c r="K5" s="24">
        <v>3.69</v>
      </c>
      <c r="L5" s="27">
        <v>4.53</v>
      </c>
      <c r="M5">
        <f t="shared" si="0"/>
        <v>2.44</v>
      </c>
      <c r="N5" s="19">
        <f t="shared" ref="N5:N12" si="3">MAX(B5:L5)</f>
        <v>6.593406593406594</v>
      </c>
      <c r="O5" s="19">
        <f t="shared" si="1"/>
        <v>4.1534065934065936</v>
      </c>
      <c r="P5">
        <f t="shared" si="2"/>
        <v>4.1687945387945389</v>
      </c>
      <c r="AA5" t="s">
        <v>6</v>
      </c>
    </row>
    <row r="6" spans="1:27" x14ac:dyDescent="0.25">
      <c r="A6" s="20" t="s">
        <v>21</v>
      </c>
      <c r="B6" s="21">
        <v>9.09</v>
      </c>
      <c r="C6" s="28">
        <v>10.262257696693272</v>
      </c>
      <c r="D6" s="29">
        <v>2.3933333333333331</v>
      </c>
      <c r="E6" s="24">
        <v>8.75</v>
      </c>
      <c r="F6" s="30">
        <v>4.1100000000000003</v>
      </c>
      <c r="G6" s="24">
        <v>9.0500000000000007</v>
      </c>
      <c r="H6" s="31">
        <v>0.45</v>
      </c>
      <c r="I6" s="24">
        <v>3.68</v>
      </c>
      <c r="J6" s="24">
        <v>1.36</v>
      </c>
      <c r="K6" s="24">
        <v>2.73</v>
      </c>
      <c r="L6" s="27">
        <v>6.67</v>
      </c>
      <c r="M6">
        <f t="shared" si="0"/>
        <v>0.45</v>
      </c>
      <c r="N6" s="19">
        <f t="shared" si="3"/>
        <v>10.262257696693272</v>
      </c>
      <c r="O6" s="19">
        <f t="shared" si="1"/>
        <v>9.8122576966932726</v>
      </c>
      <c r="P6">
        <f t="shared" si="2"/>
        <v>5.322326457275147</v>
      </c>
      <c r="AA6" t="s">
        <v>7</v>
      </c>
    </row>
    <row r="7" spans="1:27" x14ac:dyDescent="0.25">
      <c r="A7" s="20" t="s">
        <v>22</v>
      </c>
      <c r="B7" s="21">
        <v>3</v>
      </c>
      <c r="C7" s="28">
        <v>3.6915504511894994</v>
      </c>
      <c r="D7" s="29">
        <v>2.5933333333333333</v>
      </c>
      <c r="E7" s="24">
        <v>2.3199999999999998</v>
      </c>
      <c r="F7" s="26">
        <v>1.8</v>
      </c>
      <c r="G7" s="24">
        <v>3.4</v>
      </c>
      <c r="H7" s="25">
        <v>2.08</v>
      </c>
      <c r="I7" s="24">
        <v>2.14</v>
      </c>
      <c r="J7" s="24">
        <v>1.92</v>
      </c>
      <c r="K7" s="24">
        <v>2.54</v>
      </c>
      <c r="L7" s="27">
        <v>2.91</v>
      </c>
      <c r="M7">
        <f t="shared" si="0"/>
        <v>1.8</v>
      </c>
      <c r="N7" s="19">
        <f t="shared" si="3"/>
        <v>3.6915504511894994</v>
      </c>
      <c r="O7" s="19">
        <f t="shared" si="1"/>
        <v>1.8915504511894994</v>
      </c>
      <c r="P7">
        <f t="shared" si="2"/>
        <v>2.5813530713202577</v>
      </c>
      <c r="AA7" t="s">
        <v>8</v>
      </c>
    </row>
    <row r="8" spans="1:27" x14ac:dyDescent="0.25">
      <c r="A8" s="20" t="s">
        <v>23</v>
      </c>
      <c r="B8" s="21">
        <v>3</v>
      </c>
      <c r="C8" s="28">
        <v>3.3507073715562177</v>
      </c>
      <c r="D8" s="29">
        <v>2.3199999999999998</v>
      </c>
      <c r="E8" s="24">
        <v>2.37</v>
      </c>
      <c r="F8" s="26">
        <v>1.32</v>
      </c>
      <c r="G8" s="24">
        <v>3.1</v>
      </c>
      <c r="H8" s="25">
        <v>1.95</v>
      </c>
      <c r="I8" s="24">
        <v>2.0699999999999998</v>
      </c>
      <c r="J8" s="24">
        <v>2.31</v>
      </c>
      <c r="K8" s="24">
        <v>2.0499999999999998</v>
      </c>
      <c r="L8" s="27">
        <v>3</v>
      </c>
      <c r="M8">
        <f t="shared" si="0"/>
        <v>1.32</v>
      </c>
      <c r="N8" s="19">
        <f t="shared" si="3"/>
        <v>3.3507073715562177</v>
      </c>
      <c r="O8" s="19">
        <f t="shared" si="1"/>
        <v>2.0307073715562174</v>
      </c>
      <c r="P8">
        <f t="shared" si="2"/>
        <v>2.4400643065051106</v>
      </c>
      <c r="AA8" t="s">
        <v>9</v>
      </c>
    </row>
    <row r="9" spans="1:27" x14ac:dyDescent="0.25">
      <c r="A9" s="20" t="s">
        <v>24</v>
      </c>
      <c r="B9" s="21">
        <v>6.92</v>
      </c>
      <c r="C9" s="28">
        <v>8.9641434262948216</v>
      </c>
      <c r="D9" s="29">
        <v>4.6266666666666669</v>
      </c>
      <c r="E9" s="24">
        <v>2.93</v>
      </c>
      <c r="F9" s="26">
        <v>1</v>
      </c>
      <c r="G9" s="24">
        <v>7.22</v>
      </c>
      <c r="H9" s="25">
        <v>3.58</v>
      </c>
      <c r="I9" s="24">
        <v>3.01</v>
      </c>
      <c r="J9" s="24">
        <v>4.76</v>
      </c>
      <c r="K9" s="24">
        <v>4.53</v>
      </c>
      <c r="L9" s="27">
        <v>5.3</v>
      </c>
      <c r="M9">
        <f t="shared" si="0"/>
        <v>1</v>
      </c>
      <c r="N9" s="19">
        <f t="shared" si="3"/>
        <v>8.9641434262948216</v>
      </c>
      <c r="O9" s="19">
        <f t="shared" si="1"/>
        <v>7.9641434262948216</v>
      </c>
      <c r="P9">
        <f t="shared" si="2"/>
        <v>4.803710008451044</v>
      </c>
      <c r="AA9" t="s">
        <v>10</v>
      </c>
    </row>
    <row r="10" spans="1:27" x14ac:dyDescent="0.25">
      <c r="A10" s="20" t="s">
        <v>25</v>
      </c>
      <c r="B10" s="21">
        <v>0.92</v>
      </c>
      <c r="C10" s="22">
        <v>1.1753950633407337</v>
      </c>
      <c r="D10" s="29">
        <v>0.69666666666666666</v>
      </c>
      <c r="E10" s="24">
        <v>0.69</v>
      </c>
      <c r="F10" s="26">
        <v>0.27</v>
      </c>
      <c r="G10" s="24">
        <v>0.84</v>
      </c>
      <c r="H10" s="25">
        <v>0.5</v>
      </c>
      <c r="I10" s="24">
        <v>0.47</v>
      </c>
      <c r="J10" s="24">
        <v>0.72</v>
      </c>
      <c r="K10" s="32">
        <v>2</v>
      </c>
      <c r="L10" s="27">
        <v>0.81</v>
      </c>
      <c r="M10">
        <f t="shared" si="0"/>
        <v>0.27</v>
      </c>
      <c r="N10" s="19">
        <f t="shared" si="3"/>
        <v>2</v>
      </c>
      <c r="O10" s="19">
        <f t="shared" si="1"/>
        <v>1.73</v>
      </c>
      <c r="P10">
        <f t="shared" si="2"/>
        <v>0.82655106636430908</v>
      </c>
      <c r="AA10" t="s">
        <v>11</v>
      </c>
    </row>
    <row r="11" spans="1:27" x14ac:dyDescent="0.25">
      <c r="A11" s="20" t="s">
        <v>26</v>
      </c>
      <c r="B11" s="21">
        <v>3.53</v>
      </c>
      <c r="C11" s="22">
        <v>4.1782729805013927</v>
      </c>
      <c r="D11" s="29">
        <v>3</v>
      </c>
      <c r="E11" s="24">
        <v>3.92</v>
      </c>
      <c r="F11" s="26">
        <v>2.2000000000000002</v>
      </c>
      <c r="G11" s="32">
        <v>4.4000000000000004</v>
      </c>
      <c r="H11" s="25">
        <v>2.68</v>
      </c>
      <c r="I11" s="24">
        <v>3.49</v>
      </c>
      <c r="J11" s="24">
        <v>3.22</v>
      </c>
      <c r="K11" s="24">
        <v>3.22</v>
      </c>
      <c r="L11" s="27">
        <v>3.61</v>
      </c>
      <c r="M11">
        <f t="shared" si="0"/>
        <v>2.2000000000000002</v>
      </c>
      <c r="N11" s="19">
        <f t="shared" si="3"/>
        <v>4.4000000000000004</v>
      </c>
      <c r="O11" s="19">
        <f t="shared" si="1"/>
        <v>2.2000000000000002</v>
      </c>
      <c r="P11">
        <f t="shared" si="2"/>
        <v>3.4043884527728538</v>
      </c>
      <c r="AA11" t="s">
        <v>12</v>
      </c>
    </row>
    <row r="12" spans="1:27" ht="13.8" thickBot="1" x14ac:dyDescent="0.3">
      <c r="A12" s="33" t="s">
        <v>27</v>
      </c>
      <c r="B12" s="34">
        <v>3.6</v>
      </c>
      <c r="C12" s="35">
        <v>8.5632730732635576</v>
      </c>
      <c r="D12" s="36">
        <v>0.08</v>
      </c>
      <c r="E12" s="37">
        <v>0</v>
      </c>
      <c r="F12" s="38">
        <v>0.09</v>
      </c>
      <c r="G12" s="38">
        <v>7.5</v>
      </c>
      <c r="H12" s="39">
        <v>0.2</v>
      </c>
      <c r="I12" s="38">
        <v>3.92</v>
      </c>
      <c r="J12" s="37">
        <v>0</v>
      </c>
      <c r="K12" s="38">
        <v>2.86</v>
      </c>
      <c r="L12" s="40">
        <v>5.82</v>
      </c>
      <c r="M12">
        <f t="shared" si="0"/>
        <v>0</v>
      </c>
      <c r="N12" s="19">
        <f t="shared" si="3"/>
        <v>8.5632730732635576</v>
      </c>
      <c r="O12" s="19">
        <f t="shared" si="1"/>
        <v>8.5632730732635576</v>
      </c>
      <c r="P12">
        <f t="shared" si="2"/>
        <v>2.9666611884785046</v>
      </c>
    </row>
    <row r="13" spans="1:27" ht="13.8" thickBot="1" x14ac:dyDescent="0.3">
      <c r="A13" s="41" t="s">
        <v>28</v>
      </c>
      <c r="B13" s="42" t="s">
        <v>29</v>
      </c>
      <c r="C13" s="43" t="s">
        <v>29</v>
      </c>
      <c r="D13" s="44" t="s">
        <v>29</v>
      </c>
      <c r="E13" s="44" t="s">
        <v>29</v>
      </c>
      <c r="F13" s="45" t="s">
        <v>29</v>
      </c>
      <c r="G13" s="46" t="s">
        <v>29</v>
      </c>
      <c r="H13" s="47" t="s">
        <v>29</v>
      </c>
      <c r="I13" s="44" t="s">
        <v>29</v>
      </c>
      <c r="J13" s="44" t="s">
        <v>29</v>
      </c>
      <c r="K13" s="44" t="s">
        <v>29</v>
      </c>
      <c r="L13" s="48" t="s">
        <v>29</v>
      </c>
    </row>
    <row r="15" spans="1:27" ht="13.8" thickBot="1" x14ac:dyDescent="0.3"/>
    <row r="16" spans="1:27" x14ac:dyDescent="0.25">
      <c r="A16" s="49"/>
      <c r="B16" s="50"/>
      <c r="C16" s="50"/>
      <c r="D16" s="50"/>
      <c r="E16" s="1143" t="s">
        <v>0</v>
      </c>
      <c r="F16" s="1144"/>
      <c r="G16" s="1144"/>
      <c r="H16" s="1144"/>
      <c r="I16" s="1144"/>
      <c r="J16" s="1144"/>
      <c r="K16" s="1144"/>
      <c r="L16" s="1144"/>
      <c r="M16" s="1144"/>
      <c r="N16" s="1144"/>
      <c r="O16" s="1144"/>
      <c r="P16" s="1144"/>
      <c r="Q16" s="1144"/>
      <c r="R16" s="1144"/>
      <c r="S16" s="1144"/>
      <c r="T16" s="1144"/>
      <c r="U16" s="1144"/>
      <c r="V16" s="1144"/>
      <c r="W16" s="1144"/>
      <c r="X16" s="1145"/>
    </row>
    <row r="17" spans="1:28" ht="13.8" thickBot="1" x14ac:dyDescent="0.3">
      <c r="A17" s="51"/>
      <c r="B17" s="52"/>
      <c r="C17" s="52"/>
      <c r="D17" s="52"/>
      <c r="E17" s="1146" t="s">
        <v>3</v>
      </c>
      <c r="F17" s="1147"/>
      <c r="G17" s="1146" t="s">
        <v>4</v>
      </c>
      <c r="H17" s="1147"/>
      <c r="I17" s="1146" t="s">
        <v>5</v>
      </c>
      <c r="J17" s="1147"/>
      <c r="K17" s="1146" t="s">
        <v>6</v>
      </c>
      <c r="L17" s="1147"/>
      <c r="M17" s="1146" t="s">
        <v>7</v>
      </c>
      <c r="N17" s="1147"/>
      <c r="O17" s="1146" t="s">
        <v>8</v>
      </c>
      <c r="P17" s="1147"/>
      <c r="Q17" s="1146" t="s">
        <v>9</v>
      </c>
      <c r="R17" s="1147"/>
      <c r="S17" s="1146" t="s">
        <v>10</v>
      </c>
      <c r="T17" s="1147"/>
      <c r="U17" s="1146" t="s">
        <v>11</v>
      </c>
      <c r="V17" s="1147"/>
      <c r="W17" s="1146" t="s">
        <v>12</v>
      </c>
      <c r="X17" s="1148"/>
    </row>
    <row r="18" spans="1:28" ht="13.8" thickBot="1" x14ac:dyDescent="0.3">
      <c r="A18" s="1129"/>
      <c r="B18" s="1137" t="s">
        <v>30</v>
      </c>
      <c r="C18" s="1137" t="s">
        <v>31</v>
      </c>
      <c r="D18" s="1138" t="s">
        <v>32</v>
      </c>
      <c r="E18" s="1106" t="s">
        <v>33</v>
      </c>
      <c r="F18" s="1107"/>
      <c r="G18" s="1107"/>
      <c r="H18" s="1107"/>
      <c r="I18" s="1107"/>
      <c r="J18" s="1107"/>
      <c r="K18" s="1107"/>
      <c r="L18" s="1107"/>
      <c r="M18" s="1107"/>
      <c r="N18" s="1107"/>
      <c r="O18" s="1107"/>
      <c r="P18" s="1107"/>
      <c r="Q18" s="1107"/>
      <c r="R18" s="1107"/>
      <c r="S18" s="1107"/>
      <c r="T18" s="1107"/>
      <c r="U18" s="1107"/>
      <c r="V18" s="1107"/>
      <c r="W18" s="1107"/>
      <c r="X18" s="1108"/>
    </row>
    <row r="19" spans="1:28" ht="13.8" thickBot="1" x14ac:dyDescent="0.3">
      <c r="A19" s="1134"/>
      <c r="B19" s="1118"/>
      <c r="C19" s="1118"/>
      <c r="D19" s="1139"/>
      <c r="E19" s="55" t="s">
        <v>34</v>
      </c>
      <c r="F19" s="56" t="s">
        <v>35</v>
      </c>
      <c r="G19" s="55" t="s">
        <v>34</v>
      </c>
      <c r="H19" s="56" t="s">
        <v>35</v>
      </c>
      <c r="I19" s="57" t="s">
        <v>34</v>
      </c>
      <c r="J19" s="58" t="s">
        <v>35</v>
      </c>
      <c r="K19" s="55" t="s">
        <v>34</v>
      </c>
      <c r="L19" s="56" t="s">
        <v>35</v>
      </c>
      <c r="M19" s="55" t="s">
        <v>34</v>
      </c>
      <c r="N19" s="56" t="s">
        <v>35</v>
      </c>
      <c r="O19" s="55" t="s">
        <v>34</v>
      </c>
      <c r="P19" s="56" t="s">
        <v>35</v>
      </c>
      <c r="Q19" s="55" t="s">
        <v>34</v>
      </c>
      <c r="R19" s="56" t="s">
        <v>35</v>
      </c>
      <c r="S19" s="55" t="s">
        <v>34</v>
      </c>
      <c r="T19" s="56" t="s">
        <v>35</v>
      </c>
      <c r="U19" s="55" t="s">
        <v>34</v>
      </c>
      <c r="V19" s="56" t="s">
        <v>35</v>
      </c>
      <c r="W19" s="55" t="s">
        <v>34</v>
      </c>
      <c r="X19" s="56" t="s">
        <v>35</v>
      </c>
      <c r="Y19" s="59" t="s">
        <v>13</v>
      </c>
      <c r="Z19" s="59" t="s">
        <v>14</v>
      </c>
      <c r="AA19" s="59" t="s">
        <v>15</v>
      </c>
      <c r="AB19" s="59" t="s">
        <v>16</v>
      </c>
    </row>
    <row r="20" spans="1:28" x14ac:dyDescent="0.25">
      <c r="A20" s="60" t="s">
        <v>36</v>
      </c>
      <c r="B20" s="61">
        <v>8.1300000000000008</v>
      </c>
      <c r="C20" s="61">
        <v>0.45</v>
      </c>
      <c r="D20" s="62">
        <v>316.05</v>
      </c>
      <c r="E20" s="53"/>
      <c r="F20" s="18"/>
      <c r="G20" s="53">
        <v>7.69</v>
      </c>
      <c r="H20" s="63">
        <f>D20-G20</f>
        <v>308.36</v>
      </c>
      <c r="I20" s="53">
        <v>7.68</v>
      </c>
      <c r="J20" s="18">
        <f>D20-I20</f>
        <v>308.37</v>
      </c>
      <c r="K20" s="64">
        <v>7.65</v>
      </c>
      <c r="L20" s="62">
        <f>D20-K20</f>
        <v>308.40000000000003</v>
      </c>
      <c r="M20" s="53">
        <v>7.62</v>
      </c>
      <c r="N20" s="65">
        <f>D20-M20</f>
        <v>308.43</v>
      </c>
      <c r="O20" s="53">
        <v>7.66</v>
      </c>
      <c r="P20" s="63">
        <f>D20-O20</f>
        <v>308.39</v>
      </c>
      <c r="Q20" s="66">
        <v>7.66</v>
      </c>
      <c r="R20" s="62">
        <f>D20-Q20</f>
        <v>308.39</v>
      </c>
      <c r="S20" s="66">
        <v>7.67</v>
      </c>
      <c r="T20" s="62">
        <f>D20-S20</f>
        <v>308.38</v>
      </c>
      <c r="U20" s="66">
        <v>7.72</v>
      </c>
      <c r="V20" s="62">
        <f>D20-U20</f>
        <v>308.33</v>
      </c>
      <c r="W20" s="66">
        <v>7.73</v>
      </c>
      <c r="X20" s="67">
        <f>D20-W20</f>
        <v>308.32</v>
      </c>
      <c r="Y20">
        <f>MAX(X20,V20,T20,R20,P20,N20,L20,J20,H20,F20)</f>
        <v>308.43</v>
      </c>
      <c r="Z20">
        <f>MIN(X20,V20,T20,R20,P20,N20,L20,J20,H20,F20)</f>
        <v>308.32</v>
      </c>
      <c r="AA20">
        <f>Y20-Z20</f>
        <v>0.11000000000001364</v>
      </c>
      <c r="AB20">
        <f>AVERAGE(F20,H20,J20,L20,N20,P20,R20,T20,V20,X20)</f>
        <v>308.37444444444446</v>
      </c>
    </row>
    <row r="21" spans="1:28" x14ac:dyDescent="0.25">
      <c r="A21" s="68" t="s">
        <v>37</v>
      </c>
      <c r="B21" s="24">
        <v>7.65</v>
      </c>
      <c r="C21" s="29">
        <v>1</v>
      </c>
      <c r="D21" s="27">
        <v>314.99</v>
      </c>
      <c r="E21" s="69"/>
      <c r="F21" s="27"/>
      <c r="G21" s="69"/>
      <c r="H21" s="27"/>
      <c r="I21" s="69" t="s">
        <v>29</v>
      </c>
      <c r="J21" s="27"/>
      <c r="K21" s="25" t="s">
        <v>29</v>
      </c>
      <c r="L21" s="62"/>
      <c r="M21" s="69" t="s">
        <v>29</v>
      </c>
      <c r="N21" s="27"/>
      <c r="O21" s="69" t="s">
        <v>29</v>
      </c>
      <c r="P21" s="27"/>
      <c r="Q21" s="69" t="s">
        <v>29</v>
      </c>
      <c r="R21" s="62"/>
      <c r="S21" s="69" t="s">
        <v>29</v>
      </c>
      <c r="T21" s="62"/>
      <c r="U21" s="69" t="s">
        <v>29</v>
      </c>
      <c r="V21" s="62"/>
      <c r="W21" s="69" t="s">
        <v>29</v>
      </c>
      <c r="X21" s="62"/>
    </row>
    <row r="22" spans="1:28" x14ac:dyDescent="0.25">
      <c r="A22" s="68" t="s">
        <v>38</v>
      </c>
      <c r="B22" s="24">
        <v>13.57</v>
      </c>
      <c r="C22" s="24">
        <v>0.65</v>
      </c>
      <c r="D22" s="27">
        <v>318.66000000000003</v>
      </c>
      <c r="E22" s="69">
        <v>10.95</v>
      </c>
      <c r="F22" s="70">
        <f t="shared" ref="F22:F27" si="4">D22-E22</f>
        <v>307.71000000000004</v>
      </c>
      <c r="G22" s="69">
        <v>10.82</v>
      </c>
      <c r="H22" s="27">
        <f t="shared" ref="H22:H28" si="5">D22-G22</f>
        <v>307.84000000000003</v>
      </c>
      <c r="I22" s="69">
        <v>10.82</v>
      </c>
      <c r="J22" s="27">
        <f t="shared" ref="J22:J28" si="6">D22-I22</f>
        <v>307.84000000000003</v>
      </c>
      <c r="K22" s="25">
        <v>10.9</v>
      </c>
      <c r="L22" s="62">
        <f t="shared" ref="L22:L28" si="7">D22-K22</f>
        <v>307.76000000000005</v>
      </c>
      <c r="M22" s="69">
        <v>10.8</v>
      </c>
      <c r="N22" s="27">
        <f t="shared" ref="N22:N28" si="8">D22-M22</f>
        <v>307.86</v>
      </c>
      <c r="O22" s="69">
        <v>10.79</v>
      </c>
      <c r="P22" s="27">
        <f t="shared" ref="P22:P27" si="9">D22-O22</f>
        <v>307.87</v>
      </c>
      <c r="Q22" s="69">
        <v>10.74</v>
      </c>
      <c r="R22" s="71">
        <f t="shared" ref="R22:R28" si="10">D22-Q22</f>
        <v>307.92</v>
      </c>
      <c r="S22" s="69">
        <v>10.8</v>
      </c>
      <c r="T22" s="62">
        <f t="shared" ref="T22:T28" si="11">D22-S22</f>
        <v>307.86</v>
      </c>
      <c r="U22" s="69">
        <v>10.82</v>
      </c>
      <c r="V22" s="62">
        <f t="shared" ref="V22:V28" si="12">D22-U22</f>
        <v>307.84000000000003</v>
      </c>
      <c r="W22" s="69">
        <v>10.82</v>
      </c>
      <c r="X22" s="62">
        <f t="shared" ref="X22:X28" si="13">D22-W22</f>
        <v>307.84000000000003</v>
      </c>
      <c r="Y22">
        <f t="shared" ref="Y22:Y28" si="14">MAX(X22,V22,T22,R22,P22,N22,L22,J22,H22,F22)</f>
        <v>307.92</v>
      </c>
      <c r="Z22">
        <f t="shared" ref="Z22:Z28" si="15">MIN(X22,V22,T22,R22,P22,N22,L22,J22,H22,F22)</f>
        <v>307.71000000000004</v>
      </c>
      <c r="AA22">
        <f t="shared" ref="AA22:AA28" si="16">Y22-Z22</f>
        <v>0.20999999999997954</v>
      </c>
      <c r="AB22">
        <f t="shared" ref="AB22:AB27" si="17">AVERAGE(F22,H22,J22,L22,N22,P22,R22,T22,V22,X22)</f>
        <v>307.83400000000006</v>
      </c>
    </row>
    <row r="23" spans="1:28" x14ac:dyDescent="0.25">
      <c r="A23" s="68" t="s">
        <v>39</v>
      </c>
      <c r="B23" s="24">
        <v>10.65</v>
      </c>
      <c r="C23" s="24">
        <v>0.51</v>
      </c>
      <c r="D23" s="27">
        <v>316.24</v>
      </c>
      <c r="E23" s="69">
        <v>7.62</v>
      </c>
      <c r="F23" s="70">
        <f t="shared" si="4"/>
        <v>308.62</v>
      </c>
      <c r="G23" s="69">
        <v>7.56</v>
      </c>
      <c r="H23" s="27">
        <f t="shared" si="5"/>
        <v>308.68</v>
      </c>
      <c r="I23" s="69">
        <v>7.56</v>
      </c>
      <c r="J23" s="27">
        <f t="shared" si="6"/>
        <v>308.68</v>
      </c>
      <c r="K23" s="25">
        <v>7.6</v>
      </c>
      <c r="L23" s="62">
        <f t="shared" si="7"/>
        <v>308.64</v>
      </c>
      <c r="M23" s="69">
        <v>7.5</v>
      </c>
      <c r="N23" s="27">
        <f t="shared" si="8"/>
        <v>308.74</v>
      </c>
      <c r="O23" s="69">
        <v>7.48</v>
      </c>
      <c r="P23" s="72">
        <f t="shared" si="9"/>
        <v>308.76</v>
      </c>
      <c r="Q23" s="69">
        <v>7.5</v>
      </c>
      <c r="R23" s="62">
        <f t="shared" si="10"/>
        <v>308.74</v>
      </c>
      <c r="S23" s="69">
        <v>7.51</v>
      </c>
      <c r="T23" s="62">
        <f t="shared" si="11"/>
        <v>308.73</v>
      </c>
      <c r="U23" s="69">
        <v>7.56</v>
      </c>
      <c r="V23" s="62">
        <f t="shared" si="12"/>
        <v>308.68</v>
      </c>
      <c r="W23" s="69">
        <v>7.59</v>
      </c>
      <c r="X23" s="62">
        <f t="shared" si="13"/>
        <v>308.65000000000003</v>
      </c>
      <c r="Y23">
        <f t="shared" si="14"/>
        <v>308.76</v>
      </c>
      <c r="Z23">
        <f t="shared" si="15"/>
        <v>308.62</v>
      </c>
      <c r="AA23">
        <f t="shared" si="16"/>
        <v>0.13999999999998636</v>
      </c>
      <c r="AB23">
        <f t="shared" si="17"/>
        <v>308.69199999999995</v>
      </c>
    </row>
    <row r="24" spans="1:28" x14ac:dyDescent="0.25">
      <c r="A24" s="68" t="s">
        <v>40</v>
      </c>
      <c r="B24" s="24">
        <v>10.67</v>
      </c>
      <c r="C24" s="24">
        <v>0.93</v>
      </c>
      <c r="D24" s="27">
        <v>319.68</v>
      </c>
      <c r="E24" s="69">
        <v>9.92</v>
      </c>
      <c r="F24" s="73">
        <f t="shared" si="4"/>
        <v>309.76</v>
      </c>
      <c r="G24" s="69">
        <v>10.08</v>
      </c>
      <c r="H24" s="74">
        <f t="shared" si="5"/>
        <v>309.60000000000002</v>
      </c>
      <c r="I24" s="69">
        <v>10.039999999999999</v>
      </c>
      <c r="J24" s="27">
        <f t="shared" si="6"/>
        <v>309.64</v>
      </c>
      <c r="K24" s="25">
        <v>10.08</v>
      </c>
      <c r="L24" s="67">
        <f t="shared" si="7"/>
        <v>309.60000000000002</v>
      </c>
      <c r="M24" s="69">
        <v>10.01</v>
      </c>
      <c r="N24" s="27">
        <f t="shared" si="8"/>
        <v>309.67</v>
      </c>
      <c r="O24" s="69">
        <v>9.98</v>
      </c>
      <c r="P24" s="27">
        <f t="shared" si="9"/>
        <v>309.7</v>
      </c>
      <c r="Q24" s="69">
        <v>9.9700000000000006</v>
      </c>
      <c r="R24" s="62">
        <f t="shared" si="10"/>
        <v>309.70999999999998</v>
      </c>
      <c r="S24" s="69">
        <v>9.98</v>
      </c>
      <c r="T24" s="62">
        <f t="shared" si="11"/>
        <v>309.7</v>
      </c>
      <c r="U24" s="69">
        <v>10.02</v>
      </c>
      <c r="V24" s="62">
        <f t="shared" si="12"/>
        <v>309.66000000000003</v>
      </c>
      <c r="W24" s="69">
        <v>10.029999999999999</v>
      </c>
      <c r="X24" s="62">
        <f t="shared" si="13"/>
        <v>309.65000000000003</v>
      </c>
      <c r="Y24">
        <f t="shared" si="14"/>
        <v>309.76</v>
      </c>
      <c r="Z24">
        <f t="shared" si="15"/>
        <v>309.60000000000002</v>
      </c>
      <c r="AA24">
        <f t="shared" si="16"/>
        <v>0.15999999999996817</v>
      </c>
      <c r="AB24">
        <f t="shared" si="17"/>
        <v>309.66899999999998</v>
      </c>
    </row>
    <row r="25" spans="1:28" x14ac:dyDescent="0.25">
      <c r="A25" s="68" t="s">
        <v>41</v>
      </c>
      <c r="B25" s="24">
        <v>10.66</v>
      </c>
      <c r="C25" s="24">
        <v>0.57999999999999996</v>
      </c>
      <c r="D25" s="27">
        <v>316.58999999999997</v>
      </c>
      <c r="E25" s="69">
        <v>8.4700000000000006</v>
      </c>
      <c r="F25" s="75">
        <f t="shared" si="4"/>
        <v>308.11999999999995</v>
      </c>
      <c r="G25" s="69">
        <v>8.4</v>
      </c>
      <c r="H25" s="72">
        <f t="shared" si="5"/>
        <v>308.19</v>
      </c>
      <c r="I25" s="69">
        <v>8.43</v>
      </c>
      <c r="J25" s="27">
        <f t="shared" si="6"/>
        <v>308.15999999999997</v>
      </c>
      <c r="K25" s="25">
        <v>8.49</v>
      </c>
      <c r="L25" s="62">
        <f t="shared" si="7"/>
        <v>308.09999999999997</v>
      </c>
      <c r="M25" s="69">
        <v>8.42</v>
      </c>
      <c r="N25" s="27">
        <f t="shared" si="8"/>
        <v>308.16999999999996</v>
      </c>
      <c r="O25" s="69">
        <v>8.42</v>
      </c>
      <c r="P25" s="27">
        <f t="shared" si="9"/>
        <v>308.16999999999996</v>
      </c>
      <c r="Q25" s="69">
        <v>8.42</v>
      </c>
      <c r="R25" s="62">
        <f t="shared" si="10"/>
        <v>308.16999999999996</v>
      </c>
      <c r="S25" s="69">
        <v>8.4499999999999993</v>
      </c>
      <c r="T25" s="62">
        <f t="shared" si="11"/>
        <v>308.14</v>
      </c>
      <c r="U25" s="69">
        <v>8.5</v>
      </c>
      <c r="V25" s="67">
        <f t="shared" si="12"/>
        <v>308.08999999999997</v>
      </c>
      <c r="W25" s="69">
        <v>8.48</v>
      </c>
      <c r="X25" s="62">
        <f t="shared" si="13"/>
        <v>308.10999999999996</v>
      </c>
      <c r="Y25">
        <f t="shared" si="14"/>
        <v>308.19</v>
      </c>
      <c r="Z25">
        <f t="shared" si="15"/>
        <v>308.08999999999997</v>
      </c>
      <c r="AA25">
        <f t="shared" si="16"/>
        <v>0.10000000000002274</v>
      </c>
      <c r="AB25">
        <f t="shared" si="17"/>
        <v>308.142</v>
      </c>
    </row>
    <row r="26" spans="1:28" x14ac:dyDescent="0.25">
      <c r="A26" s="68" t="s">
        <v>42</v>
      </c>
      <c r="B26" s="24">
        <v>8.2899999999999991</v>
      </c>
      <c r="C26" s="24">
        <v>0.43</v>
      </c>
      <c r="D26" s="27">
        <v>316.94</v>
      </c>
      <c r="E26" s="69">
        <v>8.27</v>
      </c>
      <c r="F26" s="70">
        <f t="shared" si="4"/>
        <v>308.67</v>
      </c>
      <c r="G26" s="69">
        <v>8.19</v>
      </c>
      <c r="H26" s="27">
        <f t="shared" si="5"/>
        <v>308.75</v>
      </c>
      <c r="I26" s="69">
        <v>8.11</v>
      </c>
      <c r="J26" s="27">
        <f t="shared" si="6"/>
        <v>308.83</v>
      </c>
      <c r="K26" s="25">
        <v>7.99</v>
      </c>
      <c r="L26" s="62">
        <f t="shared" si="7"/>
        <v>308.95</v>
      </c>
      <c r="M26" s="69">
        <v>7.96</v>
      </c>
      <c r="N26" s="27">
        <f t="shared" si="8"/>
        <v>308.98</v>
      </c>
      <c r="O26" s="69">
        <v>7.94</v>
      </c>
      <c r="P26" s="72">
        <f t="shared" si="9"/>
        <v>309</v>
      </c>
      <c r="Q26" s="69">
        <v>7.95</v>
      </c>
      <c r="R26" s="62">
        <f t="shared" si="10"/>
        <v>308.99</v>
      </c>
      <c r="S26" s="69">
        <v>8.0399999999999991</v>
      </c>
      <c r="T26" s="76">
        <f t="shared" si="11"/>
        <v>308.89999999999998</v>
      </c>
      <c r="U26" s="69">
        <v>8.09</v>
      </c>
      <c r="V26" s="62">
        <f t="shared" si="12"/>
        <v>308.85000000000002</v>
      </c>
      <c r="W26" s="69">
        <v>8.1300000000000008</v>
      </c>
      <c r="X26" s="62">
        <f t="shared" si="13"/>
        <v>308.81</v>
      </c>
      <c r="Y26">
        <f t="shared" si="14"/>
        <v>309</v>
      </c>
      <c r="Z26">
        <f t="shared" si="15"/>
        <v>308.67</v>
      </c>
      <c r="AA26">
        <f t="shared" si="16"/>
        <v>0.32999999999998408</v>
      </c>
      <c r="AB26">
        <f t="shared" si="17"/>
        <v>308.87299999999999</v>
      </c>
    </row>
    <row r="27" spans="1:28" ht="13.8" thickBot="1" x14ac:dyDescent="0.3">
      <c r="A27" s="77" t="s">
        <v>43</v>
      </c>
      <c r="B27" s="78">
        <v>9.49</v>
      </c>
      <c r="C27" s="78">
        <v>0.47</v>
      </c>
      <c r="D27" s="79">
        <v>315.02999999999997</v>
      </c>
      <c r="E27" s="80">
        <v>8.42</v>
      </c>
      <c r="F27" s="81">
        <f t="shared" si="4"/>
        <v>306.60999999999996</v>
      </c>
      <c r="G27" s="54">
        <v>8.35</v>
      </c>
      <c r="H27" s="82">
        <f t="shared" si="5"/>
        <v>306.67999999999995</v>
      </c>
      <c r="I27" s="54">
        <v>8.3800000000000008</v>
      </c>
      <c r="J27" s="40">
        <f t="shared" si="6"/>
        <v>306.64999999999998</v>
      </c>
      <c r="K27" s="83">
        <v>8.48</v>
      </c>
      <c r="L27" s="84">
        <f t="shared" si="7"/>
        <v>306.54999999999995</v>
      </c>
      <c r="M27" s="54">
        <v>8.4</v>
      </c>
      <c r="N27" s="48">
        <f t="shared" si="8"/>
        <v>306.63</v>
      </c>
      <c r="O27" s="54">
        <v>8.42</v>
      </c>
      <c r="P27" s="48">
        <f t="shared" si="9"/>
        <v>306.60999999999996</v>
      </c>
      <c r="Q27" s="54">
        <v>8.42</v>
      </c>
      <c r="R27" s="48">
        <f t="shared" si="10"/>
        <v>306.60999999999996</v>
      </c>
      <c r="S27" s="80">
        <v>8.4600000000000009</v>
      </c>
      <c r="T27" s="62">
        <f t="shared" si="11"/>
        <v>306.57</v>
      </c>
      <c r="U27" s="80">
        <v>8.48</v>
      </c>
      <c r="V27" s="62">
        <f t="shared" si="12"/>
        <v>306.54999999999995</v>
      </c>
      <c r="W27" s="80">
        <v>8.5</v>
      </c>
      <c r="X27" s="85">
        <f t="shared" si="13"/>
        <v>306.52999999999997</v>
      </c>
      <c r="Y27">
        <f t="shared" si="14"/>
        <v>306.67999999999995</v>
      </c>
      <c r="Z27">
        <f t="shared" si="15"/>
        <v>306.52999999999997</v>
      </c>
      <c r="AA27">
        <f t="shared" si="16"/>
        <v>0.14999999999997726</v>
      </c>
      <c r="AB27">
        <f t="shared" si="17"/>
        <v>306.59899999999999</v>
      </c>
    </row>
    <row r="28" spans="1:28" ht="13.8" thickBot="1" x14ac:dyDescent="0.3">
      <c r="A28" s="86" t="s">
        <v>44</v>
      </c>
      <c r="B28" s="87">
        <v>20.329999999999998</v>
      </c>
      <c r="C28" s="88">
        <v>0.1</v>
      </c>
      <c r="D28" s="89">
        <v>307.95</v>
      </c>
      <c r="E28" s="90">
        <v>3.49</v>
      </c>
      <c r="F28" s="89">
        <v>304.45999999999998</v>
      </c>
      <c r="G28" s="91">
        <v>3.41</v>
      </c>
      <c r="H28" s="92">
        <f t="shared" si="5"/>
        <v>304.53999999999996</v>
      </c>
      <c r="I28" s="93">
        <v>3.32</v>
      </c>
      <c r="J28" s="82">
        <f t="shared" si="6"/>
        <v>304.63</v>
      </c>
      <c r="K28" s="91">
        <v>3.42</v>
      </c>
      <c r="L28" s="92">
        <f t="shared" si="7"/>
        <v>304.52999999999997</v>
      </c>
      <c r="M28" s="93">
        <v>3.84</v>
      </c>
      <c r="N28" s="94">
        <f t="shared" si="8"/>
        <v>304.11</v>
      </c>
      <c r="O28" s="93"/>
      <c r="P28" s="48"/>
      <c r="Q28" s="91">
        <v>3.35</v>
      </c>
      <c r="R28" s="92">
        <f t="shared" si="10"/>
        <v>304.59999999999997</v>
      </c>
      <c r="S28" s="91">
        <v>3.34</v>
      </c>
      <c r="T28" s="92">
        <f t="shared" si="11"/>
        <v>304.61</v>
      </c>
      <c r="U28" s="95">
        <v>3.4</v>
      </c>
      <c r="V28" s="96">
        <f t="shared" si="12"/>
        <v>304.55</v>
      </c>
      <c r="W28" s="91">
        <v>3.4</v>
      </c>
      <c r="X28" s="92">
        <f t="shared" si="13"/>
        <v>304.55</v>
      </c>
      <c r="Y28">
        <f t="shared" si="14"/>
        <v>304.63</v>
      </c>
      <c r="Z28">
        <f t="shared" si="15"/>
        <v>304.11</v>
      </c>
      <c r="AA28">
        <f t="shared" si="16"/>
        <v>0.51999999999998181</v>
      </c>
    </row>
    <row r="29" spans="1:28" x14ac:dyDescent="0.25">
      <c r="A29" s="9"/>
      <c r="B29" s="9"/>
      <c r="C29" s="97"/>
      <c r="D29" s="97"/>
      <c r="E29" s="97"/>
      <c r="F29" s="97"/>
      <c r="G29" s="97"/>
      <c r="H29" s="97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</row>
    <row r="30" spans="1:28" ht="13.8" thickBot="1" x14ac:dyDescent="0.3">
      <c r="A30" s="9"/>
      <c r="B30" s="9"/>
      <c r="C30" s="97"/>
      <c r="D30" s="97"/>
      <c r="E30" s="97"/>
      <c r="F30" s="97"/>
      <c r="G30" s="97"/>
      <c r="H30" s="97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</row>
    <row r="31" spans="1:28" x14ac:dyDescent="0.25">
      <c r="A31" s="49"/>
      <c r="B31" s="99"/>
      <c r="C31" s="99"/>
      <c r="D31" s="100"/>
      <c r="E31" s="1144" t="s">
        <v>0</v>
      </c>
      <c r="F31" s="1144"/>
      <c r="G31" s="1144"/>
      <c r="H31" s="1144"/>
      <c r="I31" s="1144"/>
      <c r="J31" s="1144"/>
      <c r="K31" s="1144"/>
      <c r="L31" s="1144"/>
      <c r="M31" s="1144"/>
      <c r="N31" s="1144"/>
      <c r="O31" s="1144"/>
      <c r="P31" s="1144"/>
      <c r="Q31" s="1144"/>
      <c r="R31" s="1144"/>
      <c r="S31" s="1144"/>
      <c r="T31" s="1144"/>
      <c r="U31" s="1144"/>
      <c r="V31" s="1144"/>
      <c r="W31" s="1144"/>
      <c r="X31" s="1145"/>
      <c r="Y31" s="98"/>
      <c r="Z31" s="98"/>
      <c r="AA31" s="98"/>
      <c r="AB31" s="98"/>
    </row>
    <row r="32" spans="1:28" ht="13.8" thickBot="1" x14ac:dyDescent="0.3">
      <c r="A32" s="101"/>
      <c r="B32" s="102"/>
      <c r="C32" s="102"/>
      <c r="D32" s="103"/>
      <c r="E32" s="1162" t="s">
        <v>3</v>
      </c>
      <c r="F32" s="1147"/>
      <c r="G32" s="1146" t="s">
        <v>4</v>
      </c>
      <c r="H32" s="1147"/>
      <c r="I32" s="1146" t="s">
        <v>5</v>
      </c>
      <c r="J32" s="1147"/>
      <c r="K32" s="1146" t="s">
        <v>6</v>
      </c>
      <c r="L32" s="1147"/>
      <c r="M32" s="1146" t="s">
        <v>7</v>
      </c>
      <c r="N32" s="1147"/>
      <c r="O32" s="1146" t="s">
        <v>8</v>
      </c>
      <c r="P32" s="1147"/>
      <c r="Q32" s="1146" t="s">
        <v>9</v>
      </c>
      <c r="R32" s="1147"/>
      <c r="S32" s="1146" t="s">
        <v>10</v>
      </c>
      <c r="T32" s="1147"/>
      <c r="U32" s="1146" t="s">
        <v>11</v>
      </c>
      <c r="V32" s="1147"/>
      <c r="W32" s="1146" t="s">
        <v>12</v>
      </c>
      <c r="X32" s="1148"/>
      <c r="Y32" s="98"/>
      <c r="Z32" s="98"/>
      <c r="AA32" s="98"/>
      <c r="AB32" s="98"/>
    </row>
    <row r="33" spans="1:28" ht="13.8" thickBot="1" x14ac:dyDescent="0.3">
      <c r="A33" s="1115"/>
      <c r="B33" s="1117" t="s">
        <v>30</v>
      </c>
      <c r="C33" s="1119" t="s">
        <v>31</v>
      </c>
      <c r="D33" s="1121" t="s">
        <v>32</v>
      </c>
      <c r="E33" s="1106" t="s">
        <v>33</v>
      </c>
      <c r="F33" s="1107"/>
      <c r="G33" s="1107"/>
      <c r="H33" s="1107"/>
      <c r="I33" s="1107"/>
      <c r="J33" s="1107"/>
      <c r="K33" s="1107"/>
      <c r="L33" s="1107"/>
      <c r="M33" s="1107"/>
      <c r="N33" s="1107"/>
      <c r="O33" s="1107"/>
      <c r="P33" s="1107"/>
      <c r="Q33" s="1107"/>
      <c r="R33" s="1107"/>
      <c r="S33" s="1107"/>
      <c r="T33" s="1107"/>
      <c r="U33" s="1107"/>
      <c r="V33" s="1107"/>
      <c r="W33" s="1107"/>
      <c r="X33" s="1108"/>
    </row>
    <row r="34" spans="1:28" ht="13.8" thickBot="1" x14ac:dyDescent="0.3">
      <c r="A34" s="1116"/>
      <c r="B34" s="1118"/>
      <c r="C34" s="1120"/>
      <c r="D34" s="1122"/>
      <c r="E34" s="57" t="s">
        <v>34</v>
      </c>
      <c r="F34" s="58" t="s">
        <v>35</v>
      </c>
      <c r="G34" s="104" t="s">
        <v>34</v>
      </c>
      <c r="H34" s="58" t="s">
        <v>35</v>
      </c>
      <c r="I34" s="57" t="s">
        <v>34</v>
      </c>
      <c r="J34" s="58" t="s">
        <v>35</v>
      </c>
      <c r="K34" s="57" t="s">
        <v>34</v>
      </c>
      <c r="L34" s="58" t="s">
        <v>35</v>
      </c>
      <c r="M34" s="57" t="s">
        <v>34</v>
      </c>
      <c r="N34" s="58" t="s">
        <v>35</v>
      </c>
      <c r="O34" s="57" t="s">
        <v>34</v>
      </c>
      <c r="P34" s="58" t="s">
        <v>35</v>
      </c>
      <c r="Q34" s="57" t="s">
        <v>34</v>
      </c>
      <c r="R34" s="58" t="s">
        <v>35</v>
      </c>
      <c r="S34" s="57" t="s">
        <v>34</v>
      </c>
      <c r="T34" s="58" t="s">
        <v>35</v>
      </c>
      <c r="U34" s="104" t="s">
        <v>34</v>
      </c>
      <c r="V34" s="58" t="s">
        <v>35</v>
      </c>
      <c r="W34" s="57" t="s">
        <v>34</v>
      </c>
      <c r="X34" s="58" t="s">
        <v>35</v>
      </c>
      <c r="Y34" s="59" t="s">
        <v>13</v>
      </c>
      <c r="Z34" s="59" t="s">
        <v>14</v>
      </c>
      <c r="AA34" s="59" t="s">
        <v>15</v>
      </c>
      <c r="AB34" s="59" t="s">
        <v>16</v>
      </c>
    </row>
    <row r="35" spans="1:28" x14ac:dyDescent="0.25">
      <c r="A35" s="105" t="s">
        <v>45</v>
      </c>
      <c r="B35" s="14">
        <v>16.41</v>
      </c>
      <c r="C35" s="14">
        <v>0.76</v>
      </c>
      <c r="D35" s="106">
        <v>316.07</v>
      </c>
      <c r="E35" s="53">
        <v>4.03</v>
      </c>
      <c r="F35" s="18">
        <v>312.04000000000002</v>
      </c>
      <c r="G35" s="53">
        <v>3.96</v>
      </c>
      <c r="H35" s="107">
        <f>D35-G35</f>
        <v>312.11</v>
      </c>
      <c r="I35" s="53">
        <v>3.99</v>
      </c>
      <c r="J35" s="18">
        <f>D35-I35</f>
        <v>312.08</v>
      </c>
      <c r="K35" s="53">
        <v>4.13</v>
      </c>
      <c r="L35" s="106">
        <f>D35-K35</f>
        <v>311.94</v>
      </c>
      <c r="M35" s="53">
        <v>4.0599999999999996</v>
      </c>
      <c r="N35" s="18">
        <f>D35-M35</f>
        <v>312.01</v>
      </c>
      <c r="O35" s="17">
        <v>4.1100000000000003</v>
      </c>
      <c r="P35" s="106">
        <f>D35-O35</f>
        <v>311.95999999999998</v>
      </c>
      <c r="Q35" s="108">
        <v>4.16</v>
      </c>
      <c r="R35" s="63">
        <f>D35-Q35</f>
        <v>311.90999999999997</v>
      </c>
      <c r="S35" s="17">
        <v>4.26</v>
      </c>
      <c r="T35" s="109">
        <f>D35-S35</f>
        <v>311.81</v>
      </c>
      <c r="U35" s="53">
        <v>4.28</v>
      </c>
      <c r="V35" s="18">
        <f>D35-U35</f>
        <v>311.79000000000002</v>
      </c>
      <c r="W35" s="53">
        <v>4.3</v>
      </c>
      <c r="X35" s="110">
        <f>D35-W35</f>
        <v>311.77</v>
      </c>
      <c r="Y35">
        <f>MAX(F35,H35,J35,L35,N35,P35,R35,T35,V35,X35)</f>
        <v>312.11</v>
      </c>
      <c r="Z35">
        <f>MIN(F35,H35,J35,L35,N35,P35,R35,T35,V35,X35)</f>
        <v>311.77</v>
      </c>
      <c r="AA35">
        <f>Y35-Z35</f>
        <v>0.34000000000003183</v>
      </c>
      <c r="AB35">
        <f>AVERAGE(F35,H35,J35,L35,N35,P35,R35,T35,V35,X35)</f>
        <v>311.94200000000001</v>
      </c>
    </row>
    <row r="36" spans="1:28" x14ac:dyDescent="0.25">
      <c r="A36" s="68" t="s">
        <v>46</v>
      </c>
      <c r="B36" s="24">
        <v>8.48</v>
      </c>
      <c r="C36" s="24">
        <v>0.77</v>
      </c>
      <c r="D36" s="111">
        <v>316.14999999999998</v>
      </c>
      <c r="E36" s="69">
        <v>3.79</v>
      </c>
      <c r="F36" s="27">
        <v>312.36</v>
      </c>
      <c r="G36" s="69">
        <v>3.62</v>
      </c>
      <c r="H36" s="111">
        <f>D36-G36</f>
        <v>312.52999999999997</v>
      </c>
      <c r="I36" s="69">
        <v>3.6</v>
      </c>
      <c r="J36" s="72">
        <f>D36-I36</f>
        <v>312.54999999999995</v>
      </c>
      <c r="K36" s="69">
        <v>3.75</v>
      </c>
      <c r="L36" s="111">
        <f>D36-K36</f>
        <v>312.39999999999998</v>
      </c>
      <c r="M36" s="69">
        <v>3.64</v>
      </c>
      <c r="N36" s="27">
        <f>D36-M36</f>
        <v>312.51</v>
      </c>
      <c r="O36" s="25">
        <v>3.67</v>
      </c>
      <c r="P36" s="111">
        <f>D36-O36</f>
        <v>312.47999999999996</v>
      </c>
      <c r="Q36" s="69">
        <v>3.71</v>
      </c>
      <c r="R36" s="27">
        <f>D36-Q36</f>
        <v>312.44</v>
      </c>
      <c r="S36" s="25">
        <v>3.82</v>
      </c>
      <c r="T36" s="111">
        <f>D36-S36</f>
        <v>312.33</v>
      </c>
      <c r="U36" s="69">
        <v>3.86</v>
      </c>
      <c r="V36" s="27">
        <f>D36-U36</f>
        <v>312.28999999999996</v>
      </c>
      <c r="W36" s="69">
        <v>3.89</v>
      </c>
      <c r="X36" s="74">
        <f>D36-W36</f>
        <v>312.26</v>
      </c>
      <c r="Y36">
        <f>MAX(F36,H36,J36,L36,N36,P36,R36,T36,V36,X36)</f>
        <v>312.54999999999995</v>
      </c>
      <c r="Z36">
        <f>MIN(F36,H36,J36,L36,N36,P36,R36,T36,V36,X36)</f>
        <v>312.26</v>
      </c>
      <c r="AA36">
        <f>Y36-Z36</f>
        <v>0.28999999999996362</v>
      </c>
      <c r="AB36">
        <f>AVERAGE(F36,H36,J36,L36,N36,P36,R36,T36,V36,X36)</f>
        <v>312.41499999999996</v>
      </c>
    </row>
    <row r="37" spans="1:28" x14ac:dyDescent="0.25">
      <c r="A37" s="68" t="s">
        <v>47</v>
      </c>
      <c r="B37" s="24">
        <v>24.17</v>
      </c>
      <c r="C37" s="24">
        <v>0.51</v>
      </c>
      <c r="D37" s="111">
        <v>332.39</v>
      </c>
      <c r="E37" s="69">
        <v>22.68</v>
      </c>
      <c r="F37" s="27">
        <v>309.70999999999998</v>
      </c>
      <c r="G37" s="69">
        <v>22.66</v>
      </c>
      <c r="H37" s="112">
        <f>D37-G37</f>
        <v>309.72999999999996</v>
      </c>
      <c r="I37" s="69">
        <v>22.7</v>
      </c>
      <c r="J37" s="27">
        <f>D37-I37</f>
        <v>309.69</v>
      </c>
      <c r="K37" s="69">
        <v>22.68</v>
      </c>
      <c r="L37" s="111">
        <f>D37-K37</f>
        <v>309.70999999999998</v>
      </c>
      <c r="M37" s="69">
        <v>22.7</v>
      </c>
      <c r="N37" s="27">
        <f>D37-M37</f>
        <v>309.69</v>
      </c>
      <c r="O37" s="25">
        <v>22.71</v>
      </c>
      <c r="P37" s="111">
        <f>D37-O37</f>
        <v>309.68</v>
      </c>
      <c r="Q37" s="69">
        <v>22.7</v>
      </c>
      <c r="R37" s="27">
        <f>D37-Q37</f>
        <v>309.69</v>
      </c>
      <c r="S37" s="25">
        <v>22.69</v>
      </c>
      <c r="T37" s="111">
        <f>D37-S37</f>
        <v>309.7</v>
      </c>
      <c r="U37" s="69">
        <v>22.71</v>
      </c>
      <c r="V37" s="27">
        <f>D37-U37</f>
        <v>309.68</v>
      </c>
      <c r="W37" s="69">
        <v>22.72</v>
      </c>
      <c r="X37" s="74">
        <f>D37-W37</f>
        <v>309.66999999999996</v>
      </c>
      <c r="Y37">
        <f>MAX(F37,H37,J37,L37,N37,P37,R37,T37,V37,X37)</f>
        <v>309.72999999999996</v>
      </c>
      <c r="Z37">
        <f>MIN(F37,H37,J37,L37,N37,P37,R37,T37,V37,X37)</f>
        <v>309.66999999999996</v>
      </c>
      <c r="AA37">
        <f>Y37-Z37</f>
        <v>6.0000000000002274E-2</v>
      </c>
      <c r="AB37">
        <f>AVERAGE(F37,H37,J37,L37,N37,P37,R37,T37,V37,X37)</f>
        <v>309.69499999999999</v>
      </c>
    </row>
    <row r="38" spans="1:28" ht="13.8" thickBot="1" x14ac:dyDescent="0.3">
      <c r="A38" s="113" t="s">
        <v>48</v>
      </c>
      <c r="B38" s="38">
        <v>13.55</v>
      </c>
      <c r="C38" s="38">
        <v>0.7</v>
      </c>
      <c r="D38" s="114">
        <v>299.04000000000002</v>
      </c>
      <c r="E38" s="54">
        <v>4.71</v>
      </c>
      <c r="F38" s="40">
        <v>294.33</v>
      </c>
      <c r="G38" s="54">
        <v>4.7</v>
      </c>
      <c r="H38" s="115">
        <f>D38-G38</f>
        <v>294.34000000000003</v>
      </c>
      <c r="I38" s="54">
        <v>4.75</v>
      </c>
      <c r="J38" s="40">
        <f>D38-I38</f>
        <v>294.29000000000002</v>
      </c>
      <c r="K38" s="54">
        <v>4.9000000000000004</v>
      </c>
      <c r="L38" s="114">
        <f>D38-K38</f>
        <v>294.14000000000004</v>
      </c>
      <c r="M38" s="54">
        <v>4.82</v>
      </c>
      <c r="N38" s="40">
        <f>D38-M38</f>
        <v>294.22000000000003</v>
      </c>
      <c r="O38" s="39">
        <v>4.93</v>
      </c>
      <c r="P38" s="114">
        <f>D38-O38</f>
        <v>294.11</v>
      </c>
      <c r="Q38" s="93">
        <v>4.9400000000000004</v>
      </c>
      <c r="R38" s="48">
        <f>D38-Q38</f>
        <v>294.10000000000002</v>
      </c>
      <c r="S38" s="39">
        <v>4.99</v>
      </c>
      <c r="T38" s="116">
        <f>D38-S38</f>
        <v>294.05</v>
      </c>
      <c r="U38" s="54">
        <v>4.8899999999999997</v>
      </c>
      <c r="V38" s="40">
        <f>D38-U38</f>
        <v>294.15000000000003</v>
      </c>
      <c r="W38" s="54">
        <v>4.8499999999999996</v>
      </c>
      <c r="X38" s="40">
        <f>D38-W38</f>
        <v>294.19</v>
      </c>
      <c r="Y38">
        <f>MAX(F38,H38,J38,L38,N38,P38,R38,T38,V38,X38)</f>
        <v>294.34000000000003</v>
      </c>
      <c r="Z38">
        <f>MIN(F38,H38,J38,L38,N38,P38,R38,T38,V38,X38)</f>
        <v>294.05</v>
      </c>
      <c r="AA38">
        <f>Y38-Z38</f>
        <v>0.29000000000002046</v>
      </c>
      <c r="AB38">
        <f>AVERAGE(F38,H38,J38,L38,N38,P38,R38,T38,V38,X38)</f>
        <v>294.19200000000006</v>
      </c>
    </row>
    <row r="41" spans="1:28" ht="13.8" thickBot="1" x14ac:dyDescent="0.3">
      <c r="A41" s="98"/>
    </row>
    <row r="42" spans="1:28" ht="13.8" thickBot="1" x14ac:dyDescent="0.3">
      <c r="A42" s="1104"/>
      <c r="B42" s="1105"/>
      <c r="C42" s="1107" t="s">
        <v>0</v>
      </c>
      <c r="D42" s="1107"/>
      <c r="E42" s="1107"/>
      <c r="F42" s="1107"/>
      <c r="G42" s="1107"/>
      <c r="H42" s="1107"/>
      <c r="I42" s="1107"/>
      <c r="J42" s="1107"/>
      <c r="K42" s="1107"/>
      <c r="L42" s="1107"/>
      <c r="M42" s="1108"/>
    </row>
    <row r="43" spans="1:28" ht="13.8" thickBot="1" x14ac:dyDescent="0.3">
      <c r="A43" s="1113" t="s">
        <v>2</v>
      </c>
      <c r="B43" s="1114"/>
      <c r="C43" s="4" t="s">
        <v>1</v>
      </c>
      <c r="D43" s="4" t="s">
        <v>3</v>
      </c>
      <c r="E43" s="5" t="s">
        <v>4</v>
      </c>
      <c r="F43" s="5" t="s">
        <v>5</v>
      </c>
      <c r="G43" s="5" t="s">
        <v>6</v>
      </c>
      <c r="H43" s="6" t="s">
        <v>7</v>
      </c>
      <c r="I43" s="5" t="s">
        <v>8</v>
      </c>
      <c r="J43" s="5" t="s">
        <v>9</v>
      </c>
      <c r="K43" s="5" t="s">
        <v>10</v>
      </c>
      <c r="L43" s="5" t="s">
        <v>11</v>
      </c>
      <c r="M43" s="7" t="s">
        <v>12</v>
      </c>
      <c r="N43" s="8" t="s">
        <v>13</v>
      </c>
      <c r="O43" s="9" t="s">
        <v>14</v>
      </c>
      <c r="P43" s="9" t="s">
        <v>15</v>
      </c>
      <c r="Q43" s="9" t="s">
        <v>16</v>
      </c>
    </row>
    <row r="44" spans="1:28" x14ac:dyDescent="0.25">
      <c r="A44" s="1123" t="s">
        <v>49</v>
      </c>
      <c r="B44" s="1161"/>
      <c r="C44" s="117"/>
      <c r="D44" s="12"/>
      <c r="E44" s="13"/>
      <c r="F44" s="16">
        <v>1.96</v>
      </c>
      <c r="G44" s="14">
        <v>1.76</v>
      </c>
      <c r="H44" s="14">
        <v>1.8</v>
      </c>
      <c r="I44" s="118">
        <v>1.49</v>
      </c>
      <c r="J44" s="14">
        <v>1.61</v>
      </c>
      <c r="K44" s="14">
        <v>1.65</v>
      </c>
      <c r="L44" s="14">
        <v>1.85</v>
      </c>
      <c r="M44" s="18">
        <v>1.73</v>
      </c>
      <c r="N44">
        <f>MIN(F44:M44)</f>
        <v>1.49</v>
      </c>
      <c r="O44">
        <f>MAX(F44:M44)</f>
        <v>1.96</v>
      </c>
      <c r="P44">
        <f>O44-N44</f>
        <v>0.47</v>
      </c>
      <c r="Q44">
        <f>AVERAGE(F44:M44)</f>
        <v>1.73125</v>
      </c>
    </row>
    <row r="45" spans="1:28" x14ac:dyDescent="0.25">
      <c r="A45" s="1125" t="s">
        <v>50</v>
      </c>
      <c r="B45" s="1149"/>
      <c r="C45" s="119"/>
      <c r="D45" s="22"/>
      <c r="E45" s="29"/>
      <c r="F45" s="24">
        <v>0.14000000000000001</v>
      </c>
      <c r="G45" s="24">
        <v>0.11</v>
      </c>
      <c r="H45" s="24">
        <v>0.14000000000000001</v>
      </c>
      <c r="I45" s="25">
        <v>0.12</v>
      </c>
      <c r="J45" s="24">
        <v>0.11</v>
      </c>
      <c r="K45" s="32">
        <v>0.15</v>
      </c>
      <c r="L45" s="26">
        <v>0.1</v>
      </c>
      <c r="M45" s="27">
        <v>0.11</v>
      </c>
      <c r="N45">
        <f>MIN(F45:M45)</f>
        <v>0.1</v>
      </c>
      <c r="O45">
        <f>MAX(F45:M45)</f>
        <v>0.15</v>
      </c>
      <c r="P45">
        <f>O45-N45</f>
        <v>4.9999999999999989E-2</v>
      </c>
      <c r="Q45">
        <f>AVERAGE(F45:M45)</f>
        <v>0.1225</v>
      </c>
    </row>
    <row r="46" spans="1:28" x14ac:dyDescent="0.25">
      <c r="A46" s="1125" t="s">
        <v>51</v>
      </c>
      <c r="B46" s="1149"/>
      <c r="C46" s="119"/>
      <c r="D46" s="22"/>
      <c r="E46" s="29"/>
      <c r="F46" s="24">
        <v>0.46</v>
      </c>
      <c r="G46" s="32">
        <v>0.63</v>
      </c>
      <c r="H46" s="24">
        <v>0.49</v>
      </c>
      <c r="I46" s="25">
        <v>0.51</v>
      </c>
      <c r="J46" s="24">
        <v>0.49</v>
      </c>
      <c r="K46" s="26">
        <v>0.37</v>
      </c>
      <c r="L46" s="24">
        <v>0.39</v>
      </c>
      <c r="M46" s="27">
        <v>0.56000000000000005</v>
      </c>
      <c r="N46">
        <f>MIN(F46:M46)</f>
        <v>0.37</v>
      </c>
      <c r="O46">
        <f>MAX(F46:M46)</f>
        <v>0.63</v>
      </c>
      <c r="P46">
        <f>O46-N46</f>
        <v>0.26</v>
      </c>
      <c r="Q46">
        <f>AVERAGE(F46:M46)</f>
        <v>0.48750000000000004</v>
      </c>
    </row>
    <row r="47" spans="1:28" x14ac:dyDescent="0.25">
      <c r="A47" s="1125" t="s">
        <v>52</v>
      </c>
      <c r="B47" s="1149"/>
      <c r="C47" s="119"/>
      <c r="D47" s="22"/>
      <c r="E47" s="29"/>
      <c r="F47" s="24">
        <v>0.24</v>
      </c>
      <c r="G47" s="26">
        <v>0.15</v>
      </c>
      <c r="H47" s="24">
        <v>0.2</v>
      </c>
      <c r="I47" s="25">
        <v>0.17</v>
      </c>
      <c r="J47" s="24">
        <v>0.19</v>
      </c>
      <c r="K47" s="24">
        <v>0.41</v>
      </c>
      <c r="L47" s="24">
        <v>0.54</v>
      </c>
      <c r="M47" s="74">
        <v>0.57999999999999996</v>
      </c>
      <c r="N47">
        <f>MIN(F47:M47)</f>
        <v>0.15</v>
      </c>
      <c r="O47">
        <f>MAX(F47:M47)</f>
        <v>0.57999999999999996</v>
      </c>
      <c r="P47">
        <f>O47-N47</f>
        <v>0.42999999999999994</v>
      </c>
      <c r="Q47">
        <f>AVERAGE(F47:M47)</f>
        <v>0.31</v>
      </c>
    </row>
    <row r="48" spans="1:28" ht="13.8" thickBot="1" x14ac:dyDescent="0.3">
      <c r="A48" s="1127" t="s">
        <v>53</v>
      </c>
      <c r="B48" s="1150"/>
      <c r="C48" s="120"/>
      <c r="D48" s="121"/>
      <c r="E48" s="36"/>
      <c r="F48" s="122">
        <v>0.32</v>
      </c>
      <c r="G48" s="38">
        <v>0.19</v>
      </c>
      <c r="H48" s="38"/>
      <c r="I48" s="123">
        <v>0.13</v>
      </c>
      <c r="J48" s="38">
        <v>0.3</v>
      </c>
      <c r="K48" s="38">
        <v>0.15</v>
      </c>
      <c r="L48" s="38">
        <v>0.19</v>
      </c>
      <c r="M48" s="124">
        <v>0.17</v>
      </c>
      <c r="N48">
        <f>MIN(F48:M48)</f>
        <v>0.13</v>
      </c>
      <c r="O48">
        <f>MAX(F48:M48)</f>
        <v>0.32</v>
      </c>
      <c r="P48">
        <f>O48-N48</f>
        <v>0.19</v>
      </c>
      <c r="Q48">
        <f>AVERAGE(F48:M48)</f>
        <v>0.2071428571428571</v>
      </c>
    </row>
    <row r="51" spans="2:9" x14ac:dyDescent="0.25">
      <c r="B51" s="1151"/>
      <c r="C51" s="1151"/>
      <c r="D51" s="1151"/>
      <c r="E51" s="1151"/>
      <c r="F51" s="1098" t="s">
        <v>78</v>
      </c>
      <c r="G51" s="1098"/>
      <c r="H51" s="1098"/>
      <c r="I51" s="1098"/>
    </row>
    <row r="52" spans="2:9" ht="13.8" thickBot="1" x14ac:dyDescent="0.3">
      <c r="B52" s="1151"/>
      <c r="C52" s="1130"/>
      <c r="D52" s="1130"/>
      <c r="E52" s="1130"/>
      <c r="F52" s="1152" t="s">
        <v>0</v>
      </c>
      <c r="G52" s="1152"/>
      <c r="H52" s="1152"/>
      <c r="I52" s="1152"/>
    </row>
    <row r="53" spans="2:9" x14ac:dyDescent="0.25">
      <c r="B53" s="1153" t="s">
        <v>57</v>
      </c>
      <c r="C53" s="1155" t="s">
        <v>58</v>
      </c>
      <c r="D53" s="1157" t="s">
        <v>59</v>
      </c>
      <c r="E53" s="1158" t="s">
        <v>30</v>
      </c>
      <c r="F53" s="1159" t="s">
        <v>5</v>
      </c>
      <c r="G53" s="1160"/>
      <c r="H53" s="1087" t="s">
        <v>10</v>
      </c>
      <c r="I53" s="1088"/>
    </row>
    <row r="54" spans="2:9" x14ac:dyDescent="0.25">
      <c r="B54" s="1154"/>
      <c r="C54" s="1156"/>
      <c r="D54" s="1098"/>
      <c r="E54" s="1100"/>
      <c r="F54" s="209" t="s">
        <v>34</v>
      </c>
      <c r="G54" s="210" t="s">
        <v>35</v>
      </c>
      <c r="H54" s="209" t="s">
        <v>34</v>
      </c>
      <c r="I54" s="210" t="s">
        <v>35</v>
      </c>
    </row>
    <row r="55" spans="2:9" ht="12.75" customHeight="1" x14ac:dyDescent="0.25">
      <c r="B55" s="229" t="s">
        <v>60</v>
      </c>
      <c r="C55" s="230" t="s">
        <v>61</v>
      </c>
      <c r="D55" s="212">
        <v>317.32</v>
      </c>
      <c r="E55" s="213">
        <v>309.37</v>
      </c>
      <c r="F55" s="214">
        <v>7.36</v>
      </c>
      <c r="G55" s="231">
        <f>D55-F55</f>
        <v>309.95999999999998</v>
      </c>
      <c r="H55" s="214" t="s">
        <v>29</v>
      </c>
      <c r="I55" s="231"/>
    </row>
    <row r="56" spans="2:9" ht="12.75" customHeight="1" x14ac:dyDescent="0.25">
      <c r="B56" s="232" t="s">
        <v>201</v>
      </c>
      <c r="C56" s="214" t="s">
        <v>62</v>
      </c>
      <c r="D56" s="217">
        <v>313.52999999999997</v>
      </c>
      <c r="E56" s="213">
        <v>308.08</v>
      </c>
      <c r="F56" s="214">
        <v>4.95</v>
      </c>
      <c r="G56" s="231">
        <f t="shared" ref="G56:G70" si="18">D56-F56</f>
        <v>308.58</v>
      </c>
      <c r="H56" s="214">
        <v>5.27</v>
      </c>
      <c r="I56" s="231">
        <f>D56-H56</f>
        <v>308.26</v>
      </c>
    </row>
    <row r="57" spans="2:9" ht="12.75" customHeight="1" x14ac:dyDescent="0.25">
      <c r="B57" s="232" t="s">
        <v>202</v>
      </c>
      <c r="C57" s="214" t="s">
        <v>63</v>
      </c>
      <c r="D57" s="218">
        <v>322.39999999999998</v>
      </c>
      <c r="E57" s="213">
        <v>307.35000000000002</v>
      </c>
      <c r="F57" s="214">
        <v>14.15</v>
      </c>
      <c r="G57" s="231">
        <f t="shared" si="18"/>
        <v>308.25</v>
      </c>
      <c r="H57" s="219">
        <v>14.32</v>
      </c>
      <c r="I57" s="231">
        <f>D57-H57</f>
        <v>308.08</v>
      </c>
    </row>
    <row r="58" spans="2:9" ht="12.75" customHeight="1" x14ac:dyDescent="0.25">
      <c r="B58" s="232" t="s">
        <v>203</v>
      </c>
      <c r="C58" s="214" t="s">
        <v>64</v>
      </c>
      <c r="D58" s="217">
        <v>318.75</v>
      </c>
      <c r="E58" s="213">
        <v>307.60000000000002</v>
      </c>
      <c r="F58" s="214">
        <v>10.53</v>
      </c>
      <c r="G58" s="231">
        <f t="shared" si="18"/>
        <v>308.22000000000003</v>
      </c>
      <c r="H58" s="214">
        <v>10.68</v>
      </c>
      <c r="I58" s="231">
        <f>D58-H58</f>
        <v>308.07</v>
      </c>
    </row>
    <row r="59" spans="2:9" ht="12.75" customHeight="1" x14ac:dyDescent="0.25">
      <c r="B59" s="232" t="s">
        <v>204</v>
      </c>
      <c r="C59" s="214" t="s">
        <v>65</v>
      </c>
      <c r="D59" s="217">
        <v>331.54</v>
      </c>
      <c r="E59" s="213">
        <v>308.99</v>
      </c>
      <c r="F59" s="214">
        <v>22.06</v>
      </c>
      <c r="G59" s="231">
        <f t="shared" si="18"/>
        <v>309.48</v>
      </c>
      <c r="H59" s="214" t="s">
        <v>29</v>
      </c>
      <c r="I59" s="231"/>
    </row>
    <row r="60" spans="2:9" ht="12.75" customHeight="1" x14ac:dyDescent="0.25">
      <c r="B60" s="232" t="s">
        <v>216</v>
      </c>
      <c r="C60" s="214" t="s">
        <v>66</v>
      </c>
      <c r="D60" s="217">
        <v>323.19</v>
      </c>
      <c r="E60" s="213">
        <v>320.58999999999997</v>
      </c>
      <c r="F60" s="214">
        <v>1.23</v>
      </c>
      <c r="G60" s="231">
        <f t="shared" si="18"/>
        <v>321.95999999999998</v>
      </c>
      <c r="H60" s="214" t="s">
        <v>29</v>
      </c>
      <c r="I60" s="231"/>
    </row>
    <row r="61" spans="2:9" ht="12.75" customHeight="1" x14ac:dyDescent="0.25">
      <c r="B61" s="232" t="s">
        <v>206</v>
      </c>
      <c r="C61" s="214" t="s">
        <v>67</v>
      </c>
      <c r="D61" s="217">
        <v>328.24</v>
      </c>
      <c r="E61" s="213">
        <v>308.79000000000002</v>
      </c>
      <c r="F61" s="214">
        <v>18.82</v>
      </c>
      <c r="G61" s="231">
        <f t="shared" si="18"/>
        <v>309.42</v>
      </c>
      <c r="H61" s="214">
        <v>18.899999999999999</v>
      </c>
      <c r="I61" s="231">
        <f>D61-H61</f>
        <v>309.34000000000003</v>
      </c>
    </row>
    <row r="62" spans="2:9" ht="12.75" customHeight="1" x14ac:dyDescent="0.25">
      <c r="B62" s="232" t="s">
        <v>207</v>
      </c>
      <c r="C62" s="214" t="s">
        <v>68</v>
      </c>
      <c r="D62" s="217">
        <v>331.59</v>
      </c>
      <c r="E62" s="213">
        <v>308.94</v>
      </c>
      <c r="F62" s="214">
        <v>22.1</v>
      </c>
      <c r="G62" s="231">
        <f t="shared" si="18"/>
        <v>309.48999999999995</v>
      </c>
      <c r="H62" s="214">
        <v>22.11</v>
      </c>
      <c r="I62" s="231">
        <f>D62-H62</f>
        <v>309.47999999999996</v>
      </c>
    </row>
    <row r="63" spans="2:9" ht="12.75" customHeight="1" x14ac:dyDescent="0.25">
      <c r="B63" s="232" t="s">
        <v>208</v>
      </c>
      <c r="C63" s="214" t="s">
        <v>69</v>
      </c>
      <c r="D63" s="218">
        <v>328.5</v>
      </c>
      <c r="E63" s="213">
        <v>308.60000000000002</v>
      </c>
      <c r="F63" s="214">
        <v>19.22</v>
      </c>
      <c r="G63" s="231">
        <f t="shared" si="18"/>
        <v>309.27999999999997</v>
      </c>
      <c r="H63" s="219">
        <v>19.3</v>
      </c>
      <c r="I63" s="231">
        <f>D63-H63</f>
        <v>309.2</v>
      </c>
    </row>
    <row r="64" spans="2:9" ht="12.75" customHeight="1" x14ac:dyDescent="0.25">
      <c r="B64" s="232" t="s">
        <v>209</v>
      </c>
      <c r="C64" s="214" t="s">
        <v>70</v>
      </c>
      <c r="D64" s="218">
        <v>330.6</v>
      </c>
      <c r="E64" s="213">
        <v>309</v>
      </c>
      <c r="F64" s="214">
        <v>21.13</v>
      </c>
      <c r="G64" s="231">
        <f t="shared" si="18"/>
        <v>309.47000000000003</v>
      </c>
      <c r="H64" s="214" t="s">
        <v>29</v>
      </c>
      <c r="I64" s="231"/>
    </row>
    <row r="65" spans="2:9" ht="12.75" customHeight="1" x14ac:dyDescent="0.25">
      <c r="B65" s="232" t="s">
        <v>71</v>
      </c>
      <c r="C65" s="214" t="s">
        <v>72</v>
      </c>
      <c r="D65" s="217">
        <v>329.93</v>
      </c>
      <c r="E65" s="213">
        <v>308.43</v>
      </c>
      <c r="F65" s="214">
        <v>20.66</v>
      </c>
      <c r="G65" s="231">
        <f t="shared" si="18"/>
        <v>309.27</v>
      </c>
      <c r="H65" s="214">
        <v>20.68</v>
      </c>
      <c r="I65" s="231">
        <f>D65-H65</f>
        <v>309.25</v>
      </c>
    </row>
    <row r="66" spans="2:9" ht="12.75" customHeight="1" x14ac:dyDescent="0.25">
      <c r="B66" s="232" t="s">
        <v>73</v>
      </c>
      <c r="C66" s="214" t="s">
        <v>74</v>
      </c>
      <c r="D66" s="217">
        <v>323.06</v>
      </c>
      <c r="E66" s="213">
        <v>307.45999999999998</v>
      </c>
      <c r="F66" s="214">
        <v>14.72</v>
      </c>
      <c r="G66" s="231">
        <f t="shared" si="18"/>
        <v>308.33999999999997</v>
      </c>
      <c r="H66" s="214">
        <v>14.88</v>
      </c>
      <c r="I66" s="231">
        <f>D66-H66</f>
        <v>308.18</v>
      </c>
    </row>
    <row r="67" spans="2:9" ht="12.75" customHeight="1" x14ac:dyDescent="0.25">
      <c r="B67" s="232" t="s">
        <v>211</v>
      </c>
      <c r="C67" s="214"/>
      <c r="D67" s="220">
        <v>0.15</v>
      </c>
      <c r="E67" s="213">
        <v>-20.149999999999999</v>
      </c>
      <c r="F67" s="214">
        <v>19.29</v>
      </c>
      <c r="G67" s="231"/>
      <c r="H67" s="214" t="s">
        <v>29</v>
      </c>
      <c r="I67" s="231"/>
    </row>
    <row r="68" spans="2:9" ht="12.75" customHeight="1" x14ac:dyDescent="0.25">
      <c r="B68" s="232" t="s">
        <v>212</v>
      </c>
      <c r="C68" s="214">
        <v>184</v>
      </c>
      <c r="D68" s="217">
        <v>308.17</v>
      </c>
      <c r="E68" s="213">
        <v>305.42</v>
      </c>
      <c r="F68" s="214">
        <v>1.7</v>
      </c>
      <c r="G68" s="231">
        <f t="shared" si="18"/>
        <v>306.47000000000003</v>
      </c>
      <c r="H68" s="214">
        <v>1.97</v>
      </c>
      <c r="I68" s="231">
        <f>D68-H68</f>
        <v>306.2</v>
      </c>
    </row>
    <row r="69" spans="2:9" ht="12.75" customHeight="1" x14ac:dyDescent="0.25">
      <c r="B69" s="232" t="s">
        <v>213</v>
      </c>
      <c r="C69" s="214" t="s">
        <v>75</v>
      </c>
      <c r="D69" s="218">
        <v>311</v>
      </c>
      <c r="E69" s="213">
        <v>306.2</v>
      </c>
      <c r="F69" s="214">
        <v>1.84</v>
      </c>
      <c r="G69" s="231">
        <f t="shared" si="18"/>
        <v>309.16000000000003</v>
      </c>
      <c r="H69" s="219">
        <v>2.19</v>
      </c>
      <c r="I69" s="231">
        <f>D69-H69</f>
        <v>308.81</v>
      </c>
    </row>
    <row r="70" spans="2:9" ht="12.75" customHeight="1" x14ac:dyDescent="0.25">
      <c r="B70" s="232" t="s">
        <v>214</v>
      </c>
      <c r="C70" s="214" t="s">
        <v>76</v>
      </c>
      <c r="D70" s="221">
        <v>287.82</v>
      </c>
      <c r="E70" s="222">
        <v>282.47000000000003</v>
      </c>
      <c r="F70" s="214">
        <v>1.95</v>
      </c>
      <c r="G70" s="231">
        <f t="shared" si="18"/>
        <v>285.87</v>
      </c>
      <c r="H70" s="214">
        <v>2.54</v>
      </c>
      <c r="I70" s="231">
        <f>D70-H70</f>
        <v>285.27999999999997</v>
      </c>
    </row>
    <row r="71" spans="2:9" ht="12.75" customHeight="1" thickBot="1" x14ac:dyDescent="0.3">
      <c r="B71" s="233" t="s">
        <v>215</v>
      </c>
      <c r="C71" s="234" t="s">
        <v>77</v>
      </c>
      <c r="D71" s="224">
        <v>311.75</v>
      </c>
      <c r="E71" s="225"/>
      <c r="F71" s="226"/>
      <c r="G71" s="235"/>
      <c r="H71" s="226">
        <v>4.18</v>
      </c>
      <c r="I71" s="235">
        <f>D71-H71</f>
        <v>307.57</v>
      </c>
    </row>
    <row r="72" spans="2:9" ht="12.75" customHeight="1" x14ac:dyDescent="0.25"/>
    <row r="73" spans="2:9" ht="12.75" customHeight="1" x14ac:dyDescent="0.25"/>
    <row r="74" spans="2:9" ht="12.75" customHeight="1" x14ac:dyDescent="0.25"/>
    <row r="75" spans="2:9" ht="12.75" customHeight="1" x14ac:dyDescent="0.25"/>
    <row r="76" spans="2:9" ht="12.75" customHeight="1" x14ac:dyDescent="0.25"/>
    <row r="77" spans="2:9" ht="12.75" customHeight="1" x14ac:dyDescent="0.25"/>
    <row r="78" spans="2:9" ht="12.75" customHeight="1" x14ac:dyDescent="0.25"/>
    <row r="79" spans="2:9" ht="12.75" customHeight="1" x14ac:dyDescent="0.25"/>
    <row r="80" spans="2:9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</sheetData>
  <mergeCells count="50">
    <mergeCell ref="B1:L1"/>
    <mergeCell ref="E16:X16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A18:A19"/>
    <mergeCell ref="B18:B19"/>
    <mergeCell ref="C18:C19"/>
    <mergeCell ref="D18:D19"/>
    <mergeCell ref="E18:X18"/>
    <mergeCell ref="E31:X31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A46:B46"/>
    <mergeCell ref="W32:X32"/>
    <mergeCell ref="A33:A34"/>
    <mergeCell ref="B33:B34"/>
    <mergeCell ref="C33:C34"/>
    <mergeCell ref="D33:D34"/>
    <mergeCell ref="E33:X33"/>
    <mergeCell ref="A42:B42"/>
    <mergeCell ref="C42:M42"/>
    <mergeCell ref="A43:B43"/>
    <mergeCell ref="A44:B44"/>
    <mergeCell ref="A45:B45"/>
    <mergeCell ref="H53:I53"/>
    <mergeCell ref="A47:B47"/>
    <mergeCell ref="A48:B48"/>
    <mergeCell ref="B51:E52"/>
    <mergeCell ref="F51:I51"/>
    <mergeCell ref="F52:I52"/>
    <mergeCell ref="B53:B54"/>
    <mergeCell ref="C53:C54"/>
    <mergeCell ref="D53:D54"/>
    <mergeCell ref="E53:E54"/>
    <mergeCell ref="F53:G5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68"/>
  <sheetViews>
    <sheetView workbookViewId="0">
      <selection activeCell="E68" sqref="E68"/>
    </sheetView>
  </sheetViews>
  <sheetFormatPr defaultRowHeight="13.2" x14ac:dyDescent="0.25"/>
  <cols>
    <col min="1" max="1" width="5" customWidth="1"/>
    <col min="4" max="4" width="11.6640625" customWidth="1"/>
    <col min="6" max="6" width="8.6640625" style="208" customWidth="1"/>
    <col min="7" max="7" width="12.33203125" style="208" bestFit="1" customWidth="1"/>
    <col min="8" max="8" width="13" customWidth="1"/>
  </cols>
  <sheetData>
    <row r="1" spans="3:7" ht="13.8" thickBot="1" x14ac:dyDescent="0.3"/>
    <row r="2" spans="3:7" x14ac:dyDescent="0.25">
      <c r="C2" s="535"/>
      <c r="D2" s="1172"/>
      <c r="E2" s="1170" t="s">
        <v>45</v>
      </c>
      <c r="F2" s="934" t="s">
        <v>46</v>
      </c>
      <c r="G2" s="955" t="s">
        <v>97</v>
      </c>
    </row>
    <row r="3" spans="3:7" ht="13.8" thickBot="1" x14ac:dyDescent="0.3">
      <c r="C3" s="536"/>
      <c r="D3" s="939"/>
      <c r="E3" s="1171"/>
      <c r="F3" s="936"/>
      <c r="G3" s="957"/>
    </row>
    <row r="4" spans="3:7" ht="12.75" customHeight="1" x14ac:dyDescent="0.25">
      <c r="C4" s="975">
        <v>2005</v>
      </c>
      <c r="D4" s="398">
        <v>38353</v>
      </c>
      <c r="E4" s="538"/>
      <c r="F4" s="539"/>
      <c r="G4" s="528"/>
    </row>
    <row r="5" spans="3:7" x14ac:dyDescent="0.25">
      <c r="C5" s="976"/>
      <c r="D5" s="397">
        <v>38384</v>
      </c>
      <c r="E5" s="540"/>
      <c r="F5" s="541"/>
      <c r="G5" s="527"/>
    </row>
    <row r="6" spans="3:7" x14ac:dyDescent="0.25">
      <c r="C6" s="976"/>
      <c r="D6" s="397">
        <v>38412</v>
      </c>
      <c r="E6" s="540">
        <v>312.04000000000002</v>
      </c>
      <c r="F6" s="541">
        <v>312.36</v>
      </c>
      <c r="G6" s="527"/>
    </row>
    <row r="7" spans="3:7" x14ac:dyDescent="0.25">
      <c r="C7" s="976"/>
      <c r="D7" s="397">
        <v>38443</v>
      </c>
      <c r="E7" s="540">
        <v>312.11</v>
      </c>
      <c r="F7" s="541">
        <v>312.52999999999997</v>
      </c>
      <c r="G7" s="527"/>
    </row>
    <row r="8" spans="3:7" x14ac:dyDescent="0.25">
      <c r="C8" s="976"/>
      <c r="D8" s="397">
        <v>38473</v>
      </c>
      <c r="E8" s="540">
        <v>312.08</v>
      </c>
      <c r="F8" s="541">
        <v>312.55</v>
      </c>
      <c r="G8" s="527">
        <v>309.27</v>
      </c>
    </row>
    <row r="9" spans="3:7" x14ac:dyDescent="0.25">
      <c r="C9" s="976"/>
      <c r="D9" s="397">
        <v>38504</v>
      </c>
      <c r="E9" s="540">
        <v>311.94</v>
      </c>
      <c r="F9" s="541">
        <v>312.39999999999998</v>
      </c>
      <c r="G9" s="527"/>
    </row>
    <row r="10" spans="3:7" x14ac:dyDescent="0.25">
      <c r="C10" s="976"/>
      <c r="D10" s="397">
        <v>38534</v>
      </c>
      <c r="E10" s="540">
        <v>312.01</v>
      </c>
      <c r="F10" s="541">
        <v>312.51</v>
      </c>
      <c r="G10" s="527"/>
    </row>
    <row r="11" spans="3:7" x14ac:dyDescent="0.25">
      <c r="C11" s="976"/>
      <c r="D11" s="397">
        <v>38565</v>
      </c>
      <c r="E11" s="540">
        <v>311.95999999999998</v>
      </c>
      <c r="F11" s="541">
        <v>312.48</v>
      </c>
      <c r="G11" s="527"/>
    </row>
    <row r="12" spans="3:7" x14ac:dyDescent="0.25">
      <c r="C12" s="976"/>
      <c r="D12" s="397">
        <v>38596</v>
      </c>
      <c r="E12" s="540">
        <v>311.91000000000003</v>
      </c>
      <c r="F12" s="541">
        <v>312.44</v>
      </c>
      <c r="G12" s="527"/>
    </row>
    <row r="13" spans="3:7" x14ac:dyDescent="0.25">
      <c r="C13" s="976"/>
      <c r="D13" s="397">
        <v>38626</v>
      </c>
      <c r="E13" s="540">
        <v>311.81</v>
      </c>
      <c r="F13" s="541">
        <v>312.33</v>
      </c>
      <c r="G13" s="527">
        <v>309.25</v>
      </c>
    </row>
    <row r="14" spans="3:7" x14ac:dyDescent="0.25">
      <c r="C14" s="976"/>
      <c r="D14" s="397">
        <v>38657</v>
      </c>
      <c r="E14" s="540">
        <v>311.79000000000002</v>
      </c>
      <c r="F14" s="541">
        <v>312.29000000000002</v>
      </c>
      <c r="G14" s="527"/>
    </row>
    <row r="15" spans="3:7" ht="13.8" thickBot="1" x14ac:dyDescent="0.3">
      <c r="C15" s="977"/>
      <c r="D15" s="534">
        <v>38687</v>
      </c>
      <c r="E15" s="542">
        <v>311.77</v>
      </c>
      <c r="F15" s="543">
        <v>312.26</v>
      </c>
      <c r="G15" s="529"/>
    </row>
    <row r="16" spans="3:7" ht="12.75" customHeight="1" x14ac:dyDescent="0.25">
      <c r="C16" s="1167">
        <v>2006</v>
      </c>
      <c r="D16" s="531">
        <v>38718</v>
      </c>
      <c r="E16" s="552">
        <v>311.97000000000003</v>
      </c>
      <c r="F16" s="553">
        <v>312.49</v>
      </c>
      <c r="G16" s="554"/>
    </row>
    <row r="17" spans="3:7" x14ac:dyDescent="0.25">
      <c r="C17" s="1173"/>
      <c r="D17" s="532">
        <v>38749</v>
      </c>
      <c r="E17" s="555">
        <v>311.91000000000003</v>
      </c>
      <c r="F17" s="556">
        <v>312.41000000000003</v>
      </c>
      <c r="G17" s="557"/>
    </row>
    <row r="18" spans="3:7" x14ac:dyDescent="0.25">
      <c r="C18" s="1173"/>
      <c r="D18" s="532">
        <v>38777</v>
      </c>
      <c r="E18" s="555">
        <v>311.47000000000003</v>
      </c>
      <c r="F18" s="556">
        <v>312.01</v>
      </c>
      <c r="G18" s="557"/>
    </row>
    <row r="19" spans="3:7" x14ac:dyDescent="0.25">
      <c r="C19" s="1173"/>
      <c r="D19" s="532">
        <v>38808</v>
      </c>
      <c r="E19" s="555">
        <v>312.24</v>
      </c>
      <c r="F19" s="556">
        <v>312.89999999999998</v>
      </c>
      <c r="G19" s="557">
        <v>309.31</v>
      </c>
    </row>
    <row r="20" spans="3:7" x14ac:dyDescent="0.25">
      <c r="C20" s="1173"/>
      <c r="D20" s="532">
        <v>38838</v>
      </c>
      <c r="E20" s="555">
        <v>312.42</v>
      </c>
      <c r="F20" s="556">
        <v>313.07</v>
      </c>
      <c r="G20" s="557"/>
    </row>
    <row r="21" spans="3:7" x14ac:dyDescent="0.25">
      <c r="C21" s="1173"/>
      <c r="D21" s="532">
        <v>38869</v>
      </c>
      <c r="E21" s="555">
        <v>312.52</v>
      </c>
      <c r="F21" s="556">
        <v>313.14999999999998</v>
      </c>
      <c r="G21" s="557"/>
    </row>
    <row r="22" spans="3:7" x14ac:dyDescent="0.25">
      <c r="C22" s="1173"/>
      <c r="D22" s="532">
        <v>38899</v>
      </c>
      <c r="E22" s="555">
        <v>312.56</v>
      </c>
      <c r="F22" s="556">
        <v>313.12</v>
      </c>
      <c r="G22" s="557"/>
    </row>
    <row r="23" spans="3:7" x14ac:dyDescent="0.25">
      <c r="C23" s="1173"/>
      <c r="D23" s="532">
        <v>38930</v>
      </c>
      <c r="E23" s="555">
        <v>311.70999999999998</v>
      </c>
      <c r="F23" s="556">
        <v>312.29000000000002</v>
      </c>
      <c r="G23" s="557"/>
    </row>
    <row r="24" spans="3:7" x14ac:dyDescent="0.25">
      <c r="C24" s="1173"/>
      <c r="D24" s="532">
        <v>38961</v>
      </c>
      <c r="E24" s="555">
        <v>312.72000000000003</v>
      </c>
      <c r="F24" s="556">
        <v>313.24</v>
      </c>
      <c r="G24" s="557">
        <v>309.63</v>
      </c>
    </row>
    <row r="25" spans="3:7" x14ac:dyDescent="0.25">
      <c r="C25" s="1173"/>
      <c r="D25" s="532">
        <v>38991</v>
      </c>
      <c r="E25" s="555">
        <v>312.67</v>
      </c>
      <c r="F25" s="556">
        <v>313.12</v>
      </c>
      <c r="G25" s="557"/>
    </row>
    <row r="26" spans="3:7" x14ac:dyDescent="0.25">
      <c r="C26" s="1173"/>
      <c r="D26" s="532">
        <v>39022</v>
      </c>
      <c r="E26" s="555">
        <v>312.58999999999997</v>
      </c>
      <c r="F26" s="556">
        <v>313.06</v>
      </c>
      <c r="G26" s="557"/>
    </row>
    <row r="27" spans="3:7" ht="13.8" thickBot="1" x14ac:dyDescent="0.3">
      <c r="C27" s="1174"/>
      <c r="D27" s="533">
        <v>39052</v>
      </c>
      <c r="E27" s="558">
        <v>312.55</v>
      </c>
      <c r="F27" s="559">
        <v>313.02</v>
      </c>
      <c r="G27" s="560"/>
    </row>
    <row r="28" spans="3:7" ht="12.75" customHeight="1" x14ac:dyDescent="0.25">
      <c r="C28" s="976">
        <v>2007</v>
      </c>
      <c r="D28" s="530">
        <v>39083</v>
      </c>
      <c r="E28" s="544"/>
      <c r="F28" s="545"/>
      <c r="G28" s="546"/>
    </row>
    <row r="29" spans="3:7" x14ac:dyDescent="0.25">
      <c r="C29" s="976"/>
      <c r="D29" s="397">
        <v>39114</v>
      </c>
      <c r="E29" s="540">
        <v>312.52</v>
      </c>
      <c r="F29" s="541">
        <v>313.08</v>
      </c>
      <c r="G29" s="527"/>
    </row>
    <row r="30" spans="3:7" x14ac:dyDescent="0.25">
      <c r="C30" s="976"/>
      <c r="D30" s="397">
        <v>39142</v>
      </c>
      <c r="E30" s="540">
        <v>311.73</v>
      </c>
      <c r="F30" s="541">
        <v>312.31</v>
      </c>
      <c r="G30" s="527"/>
    </row>
    <row r="31" spans="3:7" x14ac:dyDescent="0.25">
      <c r="C31" s="976"/>
      <c r="D31" s="397">
        <v>39173</v>
      </c>
      <c r="E31" s="540"/>
      <c r="F31" s="541"/>
      <c r="G31" s="527">
        <v>309.86</v>
      </c>
    </row>
    <row r="32" spans="3:7" x14ac:dyDescent="0.25">
      <c r="C32" s="976"/>
      <c r="D32" s="397">
        <v>39203</v>
      </c>
      <c r="E32" s="540">
        <v>312.52</v>
      </c>
      <c r="F32" s="541">
        <v>313.04000000000002</v>
      </c>
      <c r="G32" s="527"/>
    </row>
    <row r="33" spans="3:7" x14ac:dyDescent="0.25">
      <c r="C33" s="976"/>
      <c r="D33" s="397">
        <v>39234</v>
      </c>
      <c r="E33" s="540"/>
      <c r="F33" s="541"/>
      <c r="G33" s="527"/>
    </row>
    <row r="34" spans="3:7" x14ac:dyDescent="0.25">
      <c r="C34" s="976"/>
      <c r="D34" s="397">
        <v>39264</v>
      </c>
      <c r="E34" s="540">
        <v>312.42</v>
      </c>
      <c r="F34" s="541">
        <v>312.93</v>
      </c>
      <c r="G34" s="527"/>
    </row>
    <row r="35" spans="3:7" x14ac:dyDescent="0.25">
      <c r="C35" s="976"/>
      <c r="D35" s="397">
        <v>39295</v>
      </c>
      <c r="E35" s="540"/>
      <c r="F35" s="541"/>
      <c r="G35" s="527"/>
    </row>
    <row r="36" spans="3:7" x14ac:dyDescent="0.25">
      <c r="C36" s="976"/>
      <c r="D36" s="397">
        <v>39326</v>
      </c>
      <c r="E36" s="540">
        <v>312.26</v>
      </c>
      <c r="F36" s="541">
        <v>312.72000000000003</v>
      </c>
      <c r="G36" s="527"/>
    </row>
    <row r="37" spans="3:7" x14ac:dyDescent="0.25">
      <c r="C37" s="976"/>
      <c r="D37" s="397">
        <v>39356</v>
      </c>
      <c r="E37" s="540"/>
      <c r="F37" s="541"/>
      <c r="G37" s="527">
        <v>309.8</v>
      </c>
    </row>
    <row r="38" spans="3:7" x14ac:dyDescent="0.25">
      <c r="C38" s="976"/>
      <c r="D38" s="397">
        <v>39387</v>
      </c>
      <c r="E38" s="547">
        <v>312.11</v>
      </c>
      <c r="F38" s="548">
        <v>312.48</v>
      </c>
      <c r="G38" s="527"/>
    </row>
    <row r="39" spans="3:7" ht="13.8" thickBot="1" x14ac:dyDescent="0.3">
      <c r="C39" s="976"/>
      <c r="D39" s="399">
        <v>39417</v>
      </c>
      <c r="E39" s="549"/>
      <c r="F39" s="550"/>
      <c r="G39" s="551">
        <v>309.86</v>
      </c>
    </row>
    <row r="40" spans="3:7" ht="12.75" customHeight="1" x14ac:dyDescent="0.25">
      <c r="C40" s="1167">
        <v>2008</v>
      </c>
      <c r="D40" s="561">
        <v>39448</v>
      </c>
      <c r="E40" s="562"/>
      <c r="F40" s="563"/>
      <c r="G40" s="554"/>
    </row>
    <row r="41" spans="3:7" x14ac:dyDescent="0.25">
      <c r="C41" s="1168"/>
      <c r="D41" s="564">
        <v>39479</v>
      </c>
      <c r="E41" s="565"/>
      <c r="F41" s="566"/>
      <c r="G41" s="557"/>
    </row>
    <row r="42" spans="3:7" x14ac:dyDescent="0.25">
      <c r="C42" s="1168"/>
      <c r="D42" s="564">
        <v>39508</v>
      </c>
      <c r="E42" s="565">
        <v>311.97000000000003</v>
      </c>
      <c r="F42" s="566">
        <v>312.44</v>
      </c>
      <c r="G42" s="557"/>
    </row>
    <row r="43" spans="3:7" x14ac:dyDescent="0.25">
      <c r="C43" s="1168"/>
      <c r="D43" s="564">
        <v>39539</v>
      </c>
      <c r="E43" s="565"/>
      <c r="F43" s="566"/>
      <c r="G43" s="557">
        <v>309.61</v>
      </c>
    </row>
    <row r="44" spans="3:7" x14ac:dyDescent="0.25">
      <c r="C44" s="1168"/>
      <c r="D44" s="564">
        <v>39569</v>
      </c>
      <c r="E44" s="565">
        <v>312.05</v>
      </c>
      <c r="F44" s="566">
        <v>312.56</v>
      </c>
      <c r="G44" s="557"/>
    </row>
    <row r="45" spans="3:7" x14ac:dyDescent="0.25">
      <c r="C45" s="1168"/>
      <c r="D45" s="564">
        <v>39600</v>
      </c>
      <c r="E45" s="565"/>
      <c r="F45" s="566"/>
      <c r="G45" s="557"/>
    </row>
    <row r="46" spans="3:7" x14ac:dyDescent="0.25">
      <c r="C46" s="1168"/>
      <c r="D46" s="564">
        <v>39630</v>
      </c>
      <c r="E46" s="565">
        <v>312.02999999999997</v>
      </c>
      <c r="F46" s="566">
        <v>312.51</v>
      </c>
      <c r="G46" s="557"/>
    </row>
    <row r="47" spans="3:7" x14ac:dyDescent="0.25">
      <c r="C47" s="1168"/>
      <c r="D47" s="564">
        <v>39661</v>
      </c>
      <c r="E47" s="565"/>
      <c r="F47" s="566"/>
      <c r="G47" s="557"/>
    </row>
    <row r="48" spans="3:7" x14ac:dyDescent="0.25">
      <c r="C48" s="1168"/>
      <c r="D48" s="564">
        <v>39692</v>
      </c>
      <c r="E48" s="565">
        <v>311.94</v>
      </c>
      <c r="F48" s="566">
        <v>312.38</v>
      </c>
      <c r="G48" s="557">
        <v>309.41000000000003</v>
      </c>
    </row>
    <row r="49" spans="3:7" x14ac:dyDescent="0.25">
      <c r="C49" s="1168"/>
      <c r="D49" s="564">
        <v>39722</v>
      </c>
      <c r="E49" s="565"/>
      <c r="F49" s="566"/>
      <c r="G49" s="557"/>
    </row>
    <row r="50" spans="3:7" x14ac:dyDescent="0.25">
      <c r="C50" s="1168"/>
      <c r="D50" s="564">
        <v>39753</v>
      </c>
      <c r="E50" s="565">
        <v>311.86</v>
      </c>
      <c r="F50" s="566">
        <v>312.26</v>
      </c>
      <c r="G50" s="557"/>
    </row>
    <row r="51" spans="3:7" ht="13.8" thickBot="1" x14ac:dyDescent="0.3">
      <c r="C51" s="1169"/>
      <c r="D51" s="567">
        <v>39783</v>
      </c>
      <c r="E51" s="614"/>
      <c r="F51" s="615"/>
      <c r="G51" s="616"/>
    </row>
    <row r="52" spans="3:7" x14ac:dyDescent="0.25">
      <c r="C52" s="975">
        <v>2009</v>
      </c>
      <c r="D52" s="611">
        <v>39814</v>
      </c>
      <c r="E52" s="618">
        <f>přehled!V52</f>
        <v>0</v>
      </c>
      <c r="F52" s="619">
        <f>přehled!W52</f>
        <v>0</v>
      </c>
      <c r="G52" s="528"/>
    </row>
    <row r="53" spans="3:7" x14ac:dyDescent="0.25">
      <c r="C53" s="1163"/>
      <c r="D53" s="612">
        <v>39845</v>
      </c>
      <c r="E53" s="620">
        <f>přehled!V53</f>
        <v>0</v>
      </c>
      <c r="F53" s="617">
        <f>přehled!W53</f>
        <v>0</v>
      </c>
      <c r="G53" s="527"/>
    </row>
    <row r="54" spans="3:7" x14ac:dyDescent="0.25">
      <c r="C54" s="1163"/>
      <c r="D54" s="612">
        <v>39873</v>
      </c>
      <c r="E54" s="620">
        <f>přehled!V54</f>
        <v>311.97000000000003</v>
      </c>
      <c r="F54" s="617">
        <f>přehled!W54</f>
        <v>312.48</v>
      </c>
      <c r="G54" s="527"/>
    </row>
    <row r="55" spans="3:7" x14ac:dyDescent="0.25">
      <c r="C55" s="1163"/>
      <c r="D55" s="612">
        <v>39904</v>
      </c>
      <c r="E55" s="620">
        <f>přehled!V55</f>
        <v>0</v>
      </c>
      <c r="F55" s="617">
        <f>přehled!W55</f>
        <v>0</v>
      </c>
      <c r="G55" s="527"/>
    </row>
    <row r="56" spans="3:7" ht="12.75" customHeight="1" x14ac:dyDescent="0.25">
      <c r="C56" s="1163"/>
      <c r="D56" s="612">
        <v>39934</v>
      </c>
      <c r="E56" s="620">
        <f>přehled!V56</f>
        <v>311.97000000000003</v>
      </c>
      <c r="F56" s="617">
        <f>přehled!W56</f>
        <v>312.5</v>
      </c>
      <c r="G56" s="527">
        <v>309.3</v>
      </c>
    </row>
    <row r="57" spans="3:7" x14ac:dyDescent="0.25">
      <c r="C57" s="1163"/>
      <c r="D57" s="612">
        <v>39965</v>
      </c>
      <c r="E57" s="620">
        <f>přehled!V57</f>
        <v>0</v>
      </c>
      <c r="F57" s="617">
        <f>přehled!W57</f>
        <v>0</v>
      </c>
      <c r="G57" s="527"/>
    </row>
    <row r="58" spans="3:7" x14ac:dyDescent="0.25">
      <c r="C58" s="1163"/>
      <c r="D58" s="612">
        <v>39995</v>
      </c>
      <c r="E58" s="620">
        <f>přehled!V58</f>
        <v>311.92</v>
      </c>
      <c r="F58" s="617">
        <f>přehled!W58</f>
        <v>312.39999999999998</v>
      </c>
      <c r="G58" s="527"/>
    </row>
    <row r="59" spans="3:7" x14ac:dyDescent="0.25">
      <c r="C59" s="1163"/>
      <c r="D59" s="612">
        <v>40026</v>
      </c>
      <c r="E59" s="620">
        <f>přehled!V59</f>
        <v>0</v>
      </c>
      <c r="F59" s="617">
        <f>přehled!W59</f>
        <v>0</v>
      </c>
      <c r="G59" s="527"/>
    </row>
    <row r="60" spans="3:7" x14ac:dyDescent="0.25">
      <c r="C60" s="1163"/>
      <c r="D60" s="612">
        <v>40057</v>
      </c>
      <c r="E60" s="620">
        <f>přehled!V60</f>
        <v>311.87</v>
      </c>
      <c r="F60" s="617">
        <f>přehled!W60</f>
        <v>312.3</v>
      </c>
      <c r="G60" s="527">
        <v>309.31</v>
      </c>
    </row>
    <row r="61" spans="3:7" x14ac:dyDescent="0.25">
      <c r="C61" s="1163"/>
      <c r="D61" s="612">
        <v>40087</v>
      </c>
      <c r="E61" s="620">
        <f>přehled!V61</f>
        <v>0</v>
      </c>
      <c r="F61" s="617">
        <f>přehled!W61</f>
        <v>0</v>
      </c>
      <c r="G61" s="527"/>
    </row>
    <row r="62" spans="3:7" x14ac:dyDescent="0.25">
      <c r="C62" s="1163"/>
      <c r="D62" s="612">
        <v>40118</v>
      </c>
      <c r="E62" s="620">
        <f>přehled!V62</f>
        <v>311.77</v>
      </c>
      <c r="F62" s="617">
        <f>přehled!W62</f>
        <v>312.2</v>
      </c>
      <c r="G62" s="527"/>
    </row>
    <row r="63" spans="3:7" ht="13.8" thickBot="1" x14ac:dyDescent="0.3">
      <c r="C63" s="1163"/>
      <c r="D63" s="613">
        <v>40148</v>
      </c>
      <c r="E63" s="549">
        <f>přehled!V63</f>
        <v>0</v>
      </c>
      <c r="F63" s="550">
        <f>přehled!W63</f>
        <v>0</v>
      </c>
      <c r="G63" s="551"/>
    </row>
    <row r="64" spans="3:7" x14ac:dyDescent="0.25">
      <c r="C64" s="621">
        <v>2005</v>
      </c>
      <c r="D64" s="1164" t="s">
        <v>105</v>
      </c>
      <c r="E64" s="623">
        <v>311.94200000000001</v>
      </c>
      <c r="F64" s="624">
        <v>312.41500000000002</v>
      </c>
      <c r="G64" s="625">
        <v>309.26</v>
      </c>
    </row>
    <row r="65" spans="3:7" x14ac:dyDescent="0.25">
      <c r="C65" s="585">
        <v>2006</v>
      </c>
      <c r="D65" s="1165"/>
      <c r="E65" s="573">
        <v>312.27749999999997</v>
      </c>
      <c r="F65" s="568">
        <v>312.82333333333327</v>
      </c>
      <c r="G65" s="569">
        <v>309.47000000000003</v>
      </c>
    </row>
    <row r="66" spans="3:7" x14ac:dyDescent="0.25">
      <c r="C66" s="585">
        <v>2007</v>
      </c>
      <c r="D66" s="1165"/>
      <c r="E66" s="573">
        <v>312.26</v>
      </c>
      <c r="F66" s="568">
        <v>312.76</v>
      </c>
      <c r="G66" s="570">
        <v>309.83999999999997</v>
      </c>
    </row>
    <row r="67" spans="3:7" x14ac:dyDescent="0.25">
      <c r="C67" s="585">
        <v>2008</v>
      </c>
      <c r="D67" s="1165"/>
      <c r="E67" s="573">
        <v>311.97000000000003</v>
      </c>
      <c r="F67" s="568">
        <v>312.43</v>
      </c>
      <c r="G67" s="570">
        <v>309.51</v>
      </c>
    </row>
    <row r="68" spans="3:7" ht="13.8" thickBot="1" x14ac:dyDescent="0.3">
      <c r="C68" s="622">
        <v>2009</v>
      </c>
      <c r="D68" s="1166"/>
      <c r="E68" s="574">
        <v>311.89999999999998</v>
      </c>
      <c r="F68" s="571">
        <v>312.37</v>
      </c>
      <c r="G68" s="572">
        <v>309.31</v>
      </c>
    </row>
  </sheetData>
  <mergeCells count="10">
    <mergeCell ref="C52:C63"/>
    <mergeCell ref="D64:D68"/>
    <mergeCell ref="G2:G3"/>
    <mergeCell ref="C40:C51"/>
    <mergeCell ref="E2:E3"/>
    <mergeCell ref="F2:F3"/>
    <mergeCell ref="D2:D3"/>
    <mergeCell ref="C4:C15"/>
    <mergeCell ref="C16:C27"/>
    <mergeCell ref="C28:C39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5"/>
  <sheetViews>
    <sheetView zoomScale="70" zoomScaleNormal="7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3.2" x14ac:dyDescent="0.25"/>
  <cols>
    <col min="1" max="1" width="5.5546875" customWidth="1"/>
    <col min="2" max="2" width="12.33203125" bestFit="1" customWidth="1"/>
    <col min="3" max="3" width="5.88671875" customWidth="1"/>
    <col min="4" max="5" width="5.5546875" customWidth="1"/>
    <col min="6" max="6" width="6.33203125" customWidth="1"/>
    <col min="7" max="8" width="5.5546875" customWidth="1"/>
    <col min="9" max="9" width="6.33203125" customWidth="1"/>
    <col min="10" max="11" width="5.5546875" customWidth="1"/>
    <col min="12" max="12" width="6.6640625" customWidth="1"/>
    <col min="13" max="13" width="3.5546875" customWidth="1"/>
    <col min="14" max="47" width="7.109375" customWidth="1"/>
  </cols>
  <sheetData>
    <row r="1" spans="1:47" s="389" customFormat="1" x14ac:dyDescent="0.25">
      <c r="A1" s="448"/>
      <c r="B1" s="937"/>
      <c r="C1" s="940" t="s">
        <v>17</v>
      </c>
      <c r="D1" s="934" t="s">
        <v>18</v>
      </c>
      <c r="E1" s="934" t="s">
        <v>20</v>
      </c>
      <c r="F1" s="934" t="s">
        <v>21</v>
      </c>
      <c r="G1" s="934" t="s">
        <v>22</v>
      </c>
      <c r="H1" s="934" t="s">
        <v>23</v>
      </c>
      <c r="I1" s="934" t="s">
        <v>24</v>
      </c>
      <c r="J1" s="934" t="s">
        <v>25</v>
      </c>
      <c r="K1" s="934" t="s">
        <v>26</v>
      </c>
      <c r="L1" s="943" t="s">
        <v>27</v>
      </c>
      <c r="M1" s="946" t="s">
        <v>28</v>
      </c>
      <c r="N1" s="940" t="s">
        <v>36</v>
      </c>
      <c r="O1" s="934" t="s">
        <v>38</v>
      </c>
      <c r="P1" s="934" t="s">
        <v>39</v>
      </c>
      <c r="Q1" s="934" t="s">
        <v>40</v>
      </c>
      <c r="R1" s="934" t="s">
        <v>41</v>
      </c>
      <c r="S1" s="934" t="s">
        <v>42</v>
      </c>
      <c r="T1" s="943" t="s">
        <v>43</v>
      </c>
      <c r="U1" s="964" t="s">
        <v>44</v>
      </c>
      <c r="V1" s="940" t="s">
        <v>45</v>
      </c>
      <c r="W1" s="934" t="s">
        <v>46</v>
      </c>
      <c r="X1" s="934" t="s">
        <v>47</v>
      </c>
      <c r="Y1" s="943" t="s">
        <v>48</v>
      </c>
      <c r="Z1" s="940" t="s">
        <v>49</v>
      </c>
      <c r="AA1" s="934" t="s">
        <v>50</v>
      </c>
      <c r="AB1" s="934" t="s">
        <v>51</v>
      </c>
      <c r="AC1" s="934" t="s">
        <v>52</v>
      </c>
      <c r="AD1" s="943" t="s">
        <v>53</v>
      </c>
      <c r="AE1" s="961" t="s">
        <v>60</v>
      </c>
      <c r="AF1" s="952" t="s">
        <v>201</v>
      </c>
      <c r="AG1" s="952" t="s">
        <v>202</v>
      </c>
      <c r="AH1" s="952" t="s">
        <v>203</v>
      </c>
      <c r="AI1" s="952" t="s">
        <v>204</v>
      </c>
      <c r="AJ1" s="952" t="s">
        <v>216</v>
      </c>
      <c r="AK1" s="952" t="s">
        <v>206</v>
      </c>
      <c r="AL1" s="952" t="s">
        <v>207</v>
      </c>
      <c r="AM1" s="952" t="s">
        <v>208</v>
      </c>
      <c r="AN1" s="952" t="s">
        <v>209</v>
      </c>
      <c r="AO1" s="952" t="s">
        <v>97</v>
      </c>
      <c r="AP1" s="952" t="s">
        <v>73</v>
      </c>
      <c r="AQ1" s="952" t="s">
        <v>211</v>
      </c>
      <c r="AR1" s="952" t="s">
        <v>212</v>
      </c>
      <c r="AS1" s="952" t="s">
        <v>213</v>
      </c>
      <c r="AT1" s="952" t="s">
        <v>214</v>
      </c>
      <c r="AU1" s="955" t="s">
        <v>215</v>
      </c>
    </row>
    <row r="2" spans="1:47" s="389" customFormat="1" x14ac:dyDescent="0.25">
      <c r="A2" s="448"/>
      <c r="B2" s="938"/>
      <c r="C2" s="941"/>
      <c r="D2" s="935"/>
      <c r="E2" s="935"/>
      <c r="F2" s="935"/>
      <c r="G2" s="935"/>
      <c r="H2" s="935"/>
      <c r="I2" s="935"/>
      <c r="J2" s="935"/>
      <c r="K2" s="935"/>
      <c r="L2" s="944"/>
      <c r="M2" s="947"/>
      <c r="N2" s="941"/>
      <c r="O2" s="935"/>
      <c r="P2" s="935"/>
      <c r="Q2" s="935"/>
      <c r="R2" s="935"/>
      <c r="S2" s="935"/>
      <c r="T2" s="944"/>
      <c r="U2" s="965"/>
      <c r="V2" s="941"/>
      <c r="W2" s="935"/>
      <c r="X2" s="935"/>
      <c r="Y2" s="944"/>
      <c r="Z2" s="941"/>
      <c r="AA2" s="935"/>
      <c r="AB2" s="935"/>
      <c r="AC2" s="935"/>
      <c r="AD2" s="944"/>
      <c r="AE2" s="962"/>
      <c r="AF2" s="953"/>
      <c r="AG2" s="953"/>
      <c r="AH2" s="953"/>
      <c r="AI2" s="953"/>
      <c r="AJ2" s="953"/>
      <c r="AK2" s="953"/>
      <c r="AL2" s="953"/>
      <c r="AM2" s="953"/>
      <c r="AN2" s="953"/>
      <c r="AO2" s="953"/>
      <c r="AP2" s="953"/>
      <c r="AQ2" s="953"/>
      <c r="AR2" s="953"/>
      <c r="AS2" s="953"/>
      <c r="AT2" s="953"/>
      <c r="AU2" s="956"/>
    </row>
    <row r="3" spans="1:47" s="389" customFormat="1" ht="26.25" customHeight="1" thickBot="1" x14ac:dyDescent="0.3">
      <c r="A3" s="449"/>
      <c r="B3" s="939"/>
      <c r="C3" s="942"/>
      <c r="D3" s="936"/>
      <c r="E3" s="936"/>
      <c r="F3" s="936"/>
      <c r="G3" s="936"/>
      <c r="H3" s="936"/>
      <c r="I3" s="936"/>
      <c r="J3" s="936"/>
      <c r="K3" s="936"/>
      <c r="L3" s="945"/>
      <c r="M3" s="948"/>
      <c r="N3" s="942"/>
      <c r="O3" s="936"/>
      <c r="P3" s="936"/>
      <c r="Q3" s="936"/>
      <c r="R3" s="936"/>
      <c r="S3" s="936"/>
      <c r="T3" s="945"/>
      <c r="U3" s="966"/>
      <c r="V3" s="942"/>
      <c r="W3" s="936"/>
      <c r="X3" s="936"/>
      <c r="Y3" s="945"/>
      <c r="Z3" s="942"/>
      <c r="AA3" s="936"/>
      <c r="AB3" s="936"/>
      <c r="AC3" s="936"/>
      <c r="AD3" s="945"/>
      <c r="AE3" s="963"/>
      <c r="AF3" s="954"/>
      <c r="AG3" s="954"/>
      <c r="AH3" s="954"/>
      <c r="AI3" s="954"/>
      <c r="AJ3" s="954"/>
      <c r="AK3" s="954"/>
      <c r="AL3" s="954"/>
      <c r="AM3" s="954"/>
      <c r="AN3" s="954"/>
      <c r="AO3" s="954"/>
      <c r="AP3" s="954"/>
      <c r="AQ3" s="954"/>
      <c r="AR3" s="954"/>
      <c r="AS3" s="954"/>
      <c r="AT3" s="954"/>
      <c r="AU3" s="957"/>
    </row>
    <row r="4" spans="1:47" x14ac:dyDescent="0.25">
      <c r="A4" s="958">
        <v>2005</v>
      </c>
      <c r="B4" s="374">
        <v>38353</v>
      </c>
      <c r="C4" s="372"/>
      <c r="D4" s="61"/>
      <c r="E4" s="61"/>
      <c r="F4" s="61"/>
      <c r="G4" s="61"/>
      <c r="H4" s="61"/>
      <c r="I4" s="61"/>
      <c r="J4" s="61"/>
      <c r="K4" s="61"/>
      <c r="L4" s="62"/>
      <c r="M4" s="373"/>
      <c r="N4" s="377"/>
      <c r="O4" s="378"/>
      <c r="P4" s="378"/>
      <c r="Q4" s="378"/>
      <c r="R4" s="378"/>
      <c r="S4" s="378"/>
      <c r="T4" s="379"/>
      <c r="U4" s="380"/>
      <c r="V4" s="377"/>
      <c r="W4" s="378"/>
      <c r="X4" s="378"/>
      <c r="Y4" s="379"/>
      <c r="Z4" s="66"/>
      <c r="AA4" s="61"/>
      <c r="AB4" s="61"/>
      <c r="AC4" s="61"/>
      <c r="AD4" s="62"/>
      <c r="AE4" s="64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2"/>
    </row>
    <row r="5" spans="1:47" x14ac:dyDescent="0.25">
      <c r="A5" s="959"/>
      <c r="B5" s="375">
        <v>38384</v>
      </c>
      <c r="C5" s="284">
        <v>2.57</v>
      </c>
      <c r="D5" s="339">
        <v>0.75</v>
      </c>
      <c r="E5" s="339">
        <v>4.95</v>
      </c>
      <c r="F5" s="339">
        <v>9.09</v>
      </c>
      <c r="G5" s="339">
        <v>3</v>
      </c>
      <c r="H5" s="339">
        <v>3</v>
      </c>
      <c r="I5" s="339">
        <v>6.92</v>
      </c>
      <c r="J5" s="339">
        <v>0.92</v>
      </c>
      <c r="K5" s="339">
        <v>3.53</v>
      </c>
      <c r="L5" s="285">
        <v>3.6</v>
      </c>
      <c r="M5" s="370"/>
      <c r="N5" s="381"/>
      <c r="O5" s="29"/>
      <c r="P5" s="29"/>
      <c r="Q5" s="29"/>
      <c r="R5" s="29"/>
      <c r="S5" s="29"/>
      <c r="T5" s="75"/>
      <c r="U5" s="382"/>
      <c r="V5" s="381"/>
      <c r="W5" s="29"/>
      <c r="X5" s="29"/>
      <c r="Y5" s="75"/>
      <c r="Z5" s="69"/>
      <c r="AA5" s="24"/>
      <c r="AB5" s="24"/>
      <c r="AC5" s="24"/>
      <c r="AD5" s="27"/>
      <c r="AE5" s="25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7"/>
    </row>
    <row r="6" spans="1:47" x14ac:dyDescent="0.25">
      <c r="A6" s="959"/>
      <c r="B6" s="375">
        <v>38412</v>
      </c>
      <c r="C6" s="364">
        <v>1.3404825737265416</v>
      </c>
      <c r="D6" s="338">
        <v>0.7845872199459506</v>
      </c>
      <c r="E6" s="338">
        <v>6.593406593406594</v>
      </c>
      <c r="F6" s="338">
        <v>10.262257696693272</v>
      </c>
      <c r="G6" s="338">
        <v>3.6915504511894994</v>
      </c>
      <c r="H6" s="338">
        <v>3.3507073715562177</v>
      </c>
      <c r="I6" s="338">
        <v>8.9641434262948216</v>
      </c>
      <c r="J6" s="338">
        <v>1.1753950633407337</v>
      </c>
      <c r="K6" s="338">
        <v>4.1782729805013927</v>
      </c>
      <c r="L6" s="365">
        <v>8.5632730732635576</v>
      </c>
      <c r="M6" s="370"/>
      <c r="N6" s="381"/>
      <c r="O6" s="29">
        <v>307.70999999999998</v>
      </c>
      <c r="P6" s="29">
        <v>308.62</v>
      </c>
      <c r="Q6" s="29">
        <v>309.76</v>
      </c>
      <c r="R6" s="29">
        <v>308.12</v>
      </c>
      <c r="S6" s="29">
        <v>308.67</v>
      </c>
      <c r="T6" s="75">
        <v>306.61</v>
      </c>
      <c r="U6" s="382">
        <v>304.45999999999998</v>
      </c>
      <c r="V6" s="381">
        <v>312.04000000000002</v>
      </c>
      <c r="W6" s="29">
        <v>312.36</v>
      </c>
      <c r="X6" s="29">
        <v>309.70999999999998</v>
      </c>
      <c r="Y6" s="75">
        <v>294.33</v>
      </c>
      <c r="Z6" s="69"/>
      <c r="AA6" s="24"/>
      <c r="AB6" s="24"/>
      <c r="AC6" s="24"/>
      <c r="AD6" s="27"/>
      <c r="AE6" s="25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7"/>
    </row>
    <row r="7" spans="1:47" x14ac:dyDescent="0.25">
      <c r="A7" s="959"/>
      <c r="B7" s="375">
        <v>38443</v>
      </c>
      <c r="C7" s="364">
        <v>1.9866666666666666</v>
      </c>
      <c r="D7" s="338">
        <v>1.5066666666666666</v>
      </c>
      <c r="E7" s="338">
        <v>3.8333333333333335</v>
      </c>
      <c r="F7" s="338">
        <v>2.3933333333333331</v>
      </c>
      <c r="G7" s="338">
        <v>2.5933333333333333</v>
      </c>
      <c r="H7" s="338">
        <v>2.3199999999999998</v>
      </c>
      <c r="I7" s="338">
        <v>4.6266666666666669</v>
      </c>
      <c r="J7" s="338">
        <v>0.69666666666666666</v>
      </c>
      <c r="K7" s="338">
        <v>3</v>
      </c>
      <c r="L7" s="365">
        <v>0.08</v>
      </c>
      <c r="M7" s="370"/>
      <c r="N7" s="381">
        <v>308.36</v>
      </c>
      <c r="O7" s="29">
        <v>307.83999999999997</v>
      </c>
      <c r="P7" s="29">
        <v>308.68</v>
      </c>
      <c r="Q7" s="29">
        <v>309.60000000000002</v>
      </c>
      <c r="R7" s="29">
        <v>308.19</v>
      </c>
      <c r="S7" s="29">
        <v>308.75</v>
      </c>
      <c r="T7" s="75">
        <v>306.68</v>
      </c>
      <c r="U7" s="382">
        <v>304.54000000000002</v>
      </c>
      <c r="V7" s="381">
        <v>312.11</v>
      </c>
      <c r="W7" s="29">
        <v>312.52999999999997</v>
      </c>
      <c r="X7" s="29">
        <v>309.73</v>
      </c>
      <c r="Y7" s="75">
        <v>294.33999999999997</v>
      </c>
      <c r="Z7" s="69"/>
      <c r="AA7" s="24"/>
      <c r="AB7" s="24"/>
      <c r="AC7" s="24"/>
      <c r="AD7" s="27"/>
      <c r="AE7" s="25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7"/>
    </row>
    <row r="8" spans="1:47" x14ac:dyDescent="0.25">
      <c r="A8" s="959"/>
      <c r="B8" s="375">
        <v>38473</v>
      </c>
      <c r="C8" s="284">
        <v>2.5</v>
      </c>
      <c r="D8" s="339" t="s">
        <v>29</v>
      </c>
      <c r="E8" s="339">
        <v>4.12</v>
      </c>
      <c r="F8" s="339">
        <v>8.75</v>
      </c>
      <c r="G8" s="339">
        <v>2.3199999999999998</v>
      </c>
      <c r="H8" s="339">
        <v>2.37</v>
      </c>
      <c r="I8" s="339">
        <v>2.93</v>
      </c>
      <c r="J8" s="339">
        <v>0.69</v>
      </c>
      <c r="K8" s="339">
        <v>3.92</v>
      </c>
      <c r="L8" s="285">
        <v>0</v>
      </c>
      <c r="M8" s="370"/>
      <c r="N8" s="381">
        <v>308.37</v>
      </c>
      <c r="O8" s="29">
        <v>307.83999999999997</v>
      </c>
      <c r="P8" s="29">
        <v>308.68</v>
      </c>
      <c r="Q8" s="29">
        <v>309.64</v>
      </c>
      <c r="R8" s="29">
        <v>308.16000000000003</v>
      </c>
      <c r="S8" s="29">
        <v>308.83</v>
      </c>
      <c r="T8" s="75">
        <v>306.64999999999998</v>
      </c>
      <c r="U8" s="382">
        <v>304.63</v>
      </c>
      <c r="V8" s="381">
        <v>312.08</v>
      </c>
      <c r="W8" s="29">
        <v>312.55</v>
      </c>
      <c r="X8" s="29">
        <v>309.69</v>
      </c>
      <c r="Y8" s="75">
        <v>294.29000000000002</v>
      </c>
      <c r="Z8" s="69">
        <v>1.96</v>
      </c>
      <c r="AA8" s="24">
        <v>0.14000000000000001</v>
      </c>
      <c r="AB8" s="24">
        <v>0.46</v>
      </c>
      <c r="AC8" s="24">
        <v>0.24</v>
      </c>
      <c r="AD8" s="27">
        <v>0.32</v>
      </c>
      <c r="AE8" s="25">
        <v>309.95999999999998</v>
      </c>
      <c r="AF8" s="24">
        <v>308.58</v>
      </c>
      <c r="AG8" s="24">
        <v>308.25</v>
      </c>
      <c r="AH8" s="24">
        <v>308.22000000000003</v>
      </c>
      <c r="AI8" s="24">
        <v>309.48</v>
      </c>
      <c r="AJ8" s="24">
        <v>309.08999999999997</v>
      </c>
      <c r="AK8" s="24">
        <v>309.42</v>
      </c>
      <c r="AL8" s="24">
        <v>309.49</v>
      </c>
      <c r="AM8" s="24">
        <v>309.27999999999997</v>
      </c>
      <c r="AN8" s="24">
        <v>309.47000000000003</v>
      </c>
      <c r="AO8" s="24">
        <v>309.27</v>
      </c>
      <c r="AP8" s="24">
        <v>308.33999999999997</v>
      </c>
      <c r="AQ8" s="24"/>
      <c r="AR8" s="24">
        <v>306.47000000000003</v>
      </c>
      <c r="AS8" s="24">
        <v>309.16000000000003</v>
      </c>
      <c r="AT8" s="24">
        <v>285.87</v>
      </c>
      <c r="AU8" s="27"/>
    </row>
    <row r="9" spans="1:47" x14ac:dyDescent="0.25">
      <c r="A9" s="959"/>
      <c r="B9" s="375">
        <v>38504</v>
      </c>
      <c r="C9" s="284">
        <v>1.3</v>
      </c>
      <c r="D9" s="339">
        <v>0.55000000000000004</v>
      </c>
      <c r="E9" s="339">
        <v>2.44</v>
      </c>
      <c r="F9" s="339">
        <v>4.1100000000000003</v>
      </c>
      <c r="G9" s="339">
        <v>1.8</v>
      </c>
      <c r="H9" s="339">
        <v>1.32</v>
      </c>
      <c r="I9" s="339">
        <v>1</v>
      </c>
      <c r="J9" s="339">
        <v>0.27</v>
      </c>
      <c r="K9" s="339">
        <v>2.2000000000000002</v>
      </c>
      <c r="L9" s="285">
        <v>0.09</v>
      </c>
      <c r="M9" s="370"/>
      <c r="N9" s="381">
        <v>308.39999999999998</v>
      </c>
      <c r="O9" s="29">
        <v>307.76</v>
      </c>
      <c r="P9" s="29">
        <v>308.64</v>
      </c>
      <c r="Q9" s="29">
        <v>309.60000000000002</v>
      </c>
      <c r="R9" s="29">
        <v>308.10000000000002</v>
      </c>
      <c r="S9" s="29">
        <v>308.95</v>
      </c>
      <c r="T9" s="75">
        <v>306.55</v>
      </c>
      <c r="U9" s="382">
        <v>304.52999999999997</v>
      </c>
      <c r="V9" s="381">
        <v>311.94</v>
      </c>
      <c r="W9" s="29">
        <v>312.39999999999998</v>
      </c>
      <c r="X9" s="29">
        <v>309.70999999999998</v>
      </c>
      <c r="Y9" s="75">
        <v>294.14</v>
      </c>
      <c r="Z9" s="69">
        <v>1.76</v>
      </c>
      <c r="AA9" s="24">
        <v>0.11</v>
      </c>
      <c r="AB9" s="24">
        <v>0.63</v>
      </c>
      <c r="AC9" s="24">
        <v>0.15</v>
      </c>
      <c r="AD9" s="27">
        <v>0.19</v>
      </c>
      <c r="AE9" s="25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7"/>
    </row>
    <row r="10" spans="1:47" x14ac:dyDescent="0.25">
      <c r="A10" s="959"/>
      <c r="B10" s="375">
        <v>38534</v>
      </c>
      <c r="C10" s="284">
        <v>3.33</v>
      </c>
      <c r="D10" s="339">
        <v>1.04</v>
      </c>
      <c r="E10" s="339">
        <v>5.82</v>
      </c>
      <c r="F10" s="339">
        <v>9.0500000000000007</v>
      </c>
      <c r="G10" s="339">
        <v>3.4</v>
      </c>
      <c r="H10" s="339">
        <v>3.1</v>
      </c>
      <c r="I10" s="339">
        <v>7.22</v>
      </c>
      <c r="J10" s="339">
        <v>0.84</v>
      </c>
      <c r="K10" s="339">
        <v>4.4000000000000004</v>
      </c>
      <c r="L10" s="285">
        <v>7.5</v>
      </c>
      <c r="M10" s="370"/>
      <c r="N10" s="381">
        <v>308.43</v>
      </c>
      <c r="O10" s="29">
        <v>307.86</v>
      </c>
      <c r="P10" s="29">
        <v>308.74</v>
      </c>
      <c r="Q10" s="29">
        <v>309.67</v>
      </c>
      <c r="R10" s="29">
        <v>308.17</v>
      </c>
      <c r="S10" s="29">
        <v>308.98</v>
      </c>
      <c r="T10" s="75">
        <v>306.63</v>
      </c>
      <c r="U10" s="382">
        <v>304.11</v>
      </c>
      <c r="V10" s="381">
        <v>312.01</v>
      </c>
      <c r="W10" s="29">
        <v>312.51</v>
      </c>
      <c r="X10" s="29">
        <v>309.69</v>
      </c>
      <c r="Y10" s="75">
        <v>294.22000000000003</v>
      </c>
      <c r="Z10" s="69">
        <v>1.8</v>
      </c>
      <c r="AA10" s="24">
        <v>0.14000000000000001</v>
      </c>
      <c r="AB10" s="24">
        <v>0.49</v>
      </c>
      <c r="AC10" s="24">
        <v>0.2</v>
      </c>
      <c r="AD10" s="27"/>
      <c r="AE10" s="25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7"/>
    </row>
    <row r="11" spans="1:47" x14ac:dyDescent="0.25">
      <c r="A11" s="959"/>
      <c r="B11" s="375">
        <v>38565</v>
      </c>
      <c r="C11" s="284">
        <v>2.31</v>
      </c>
      <c r="D11" s="339">
        <v>0.66</v>
      </c>
      <c r="E11" s="339">
        <v>3.66</v>
      </c>
      <c r="F11" s="339">
        <v>0.45</v>
      </c>
      <c r="G11" s="339">
        <v>2.08</v>
      </c>
      <c r="H11" s="339">
        <v>1.95</v>
      </c>
      <c r="I11" s="339">
        <v>3.58</v>
      </c>
      <c r="J11" s="339">
        <v>0.5</v>
      </c>
      <c r="K11" s="339">
        <v>2.68</v>
      </c>
      <c r="L11" s="285">
        <v>0.2</v>
      </c>
      <c r="M11" s="370"/>
      <c r="N11" s="381">
        <v>308.39</v>
      </c>
      <c r="O11" s="29">
        <v>307.87</v>
      </c>
      <c r="P11" s="29">
        <v>308.76</v>
      </c>
      <c r="Q11" s="29">
        <v>309.7</v>
      </c>
      <c r="R11" s="29">
        <v>308.17</v>
      </c>
      <c r="S11" s="29">
        <v>309</v>
      </c>
      <c r="T11" s="75">
        <v>306.61</v>
      </c>
      <c r="U11" s="382"/>
      <c r="V11" s="381">
        <v>311.95999999999998</v>
      </c>
      <c r="W11" s="29">
        <v>312.48</v>
      </c>
      <c r="X11" s="29">
        <v>309.68</v>
      </c>
      <c r="Y11" s="75">
        <v>294.11</v>
      </c>
      <c r="Z11" s="69">
        <v>1.49</v>
      </c>
      <c r="AA11" s="24">
        <v>0.12</v>
      </c>
      <c r="AB11" s="24">
        <v>0.51</v>
      </c>
      <c r="AC11" s="24">
        <v>0.17</v>
      </c>
      <c r="AD11" s="27">
        <v>0.13</v>
      </c>
      <c r="AE11" s="25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7"/>
    </row>
    <row r="12" spans="1:47" x14ac:dyDescent="0.25">
      <c r="A12" s="959"/>
      <c r="B12" s="375">
        <v>38596</v>
      </c>
      <c r="C12" s="284">
        <v>2.38</v>
      </c>
      <c r="D12" s="339">
        <v>0.74</v>
      </c>
      <c r="E12" s="339">
        <v>3.4</v>
      </c>
      <c r="F12" s="339">
        <v>3.68</v>
      </c>
      <c r="G12" s="339">
        <v>2.14</v>
      </c>
      <c r="H12" s="339">
        <v>2.0699999999999998</v>
      </c>
      <c r="I12" s="339">
        <v>3.01</v>
      </c>
      <c r="J12" s="339">
        <v>0.47</v>
      </c>
      <c r="K12" s="339">
        <v>3.49</v>
      </c>
      <c r="L12" s="285">
        <v>3.92</v>
      </c>
      <c r="M12" s="370"/>
      <c r="N12" s="381">
        <v>308.39</v>
      </c>
      <c r="O12" s="29">
        <v>307.92</v>
      </c>
      <c r="P12" s="29">
        <v>308.74</v>
      </c>
      <c r="Q12" s="29">
        <v>309.70999999999998</v>
      </c>
      <c r="R12" s="29">
        <v>308.17</v>
      </c>
      <c r="S12" s="29">
        <v>308.99</v>
      </c>
      <c r="T12" s="75">
        <v>306.61</v>
      </c>
      <c r="U12" s="382">
        <v>304.60000000000002</v>
      </c>
      <c r="V12" s="381">
        <v>311.91000000000003</v>
      </c>
      <c r="W12" s="29">
        <v>312.44</v>
      </c>
      <c r="X12" s="29">
        <v>309.69</v>
      </c>
      <c r="Y12" s="75">
        <v>294.10000000000002</v>
      </c>
      <c r="Z12" s="69">
        <v>1.61</v>
      </c>
      <c r="AA12" s="24">
        <v>0.11</v>
      </c>
      <c r="AB12" s="24">
        <v>0.49</v>
      </c>
      <c r="AC12" s="24">
        <v>0.19</v>
      </c>
      <c r="AD12" s="27">
        <v>0.3</v>
      </c>
      <c r="AE12" s="25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7"/>
    </row>
    <row r="13" spans="1:47" x14ac:dyDescent="0.25">
      <c r="A13" s="959"/>
      <c r="B13" s="375">
        <v>38626</v>
      </c>
      <c r="C13" s="284">
        <v>2</v>
      </c>
      <c r="D13" s="339">
        <v>0.5</v>
      </c>
      <c r="E13" s="339">
        <v>2.82</v>
      </c>
      <c r="F13" s="339">
        <v>1.36</v>
      </c>
      <c r="G13" s="339">
        <v>1.92</v>
      </c>
      <c r="H13" s="339">
        <v>2.31</v>
      </c>
      <c r="I13" s="339">
        <v>4.76</v>
      </c>
      <c r="J13" s="339">
        <v>0.72</v>
      </c>
      <c r="K13" s="339">
        <v>3.22</v>
      </c>
      <c r="L13" s="285">
        <v>0</v>
      </c>
      <c r="M13" s="370"/>
      <c r="N13" s="381">
        <v>308.38</v>
      </c>
      <c r="O13" s="29">
        <v>307.86</v>
      </c>
      <c r="P13" s="29">
        <v>308.73</v>
      </c>
      <c r="Q13" s="29">
        <v>309.7</v>
      </c>
      <c r="R13" s="29">
        <v>308.14</v>
      </c>
      <c r="S13" s="29">
        <v>308.89999999999998</v>
      </c>
      <c r="T13" s="75">
        <v>306.57</v>
      </c>
      <c r="U13" s="382">
        <v>304.61</v>
      </c>
      <c r="V13" s="381">
        <v>311.81</v>
      </c>
      <c r="W13" s="29">
        <v>312.33</v>
      </c>
      <c r="X13" s="29">
        <v>309.7</v>
      </c>
      <c r="Y13" s="75">
        <v>294.05</v>
      </c>
      <c r="Z13" s="69">
        <v>1.65</v>
      </c>
      <c r="AA13" s="24">
        <v>0.15</v>
      </c>
      <c r="AB13" s="24">
        <v>0.37</v>
      </c>
      <c r="AC13" s="24">
        <v>0.41</v>
      </c>
      <c r="AD13" s="27">
        <v>0.15</v>
      </c>
      <c r="AE13" s="25"/>
      <c r="AF13" s="24">
        <v>308.26</v>
      </c>
      <c r="AG13" s="24">
        <v>308.08</v>
      </c>
      <c r="AH13" s="24">
        <v>308.07</v>
      </c>
      <c r="AI13" s="24"/>
      <c r="AJ13" s="24"/>
      <c r="AK13" s="24">
        <v>309.33999999999997</v>
      </c>
      <c r="AL13" s="24">
        <v>309.48</v>
      </c>
      <c r="AM13" s="24">
        <v>309.2</v>
      </c>
      <c r="AN13" s="24"/>
      <c r="AO13" s="24">
        <v>309.25</v>
      </c>
      <c r="AP13" s="24">
        <v>308.18</v>
      </c>
      <c r="AQ13" s="24"/>
      <c r="AR13" s="24">
        <v>306.2</v>
      </c>
      <c r="AS13" s="24">
        <v>308.81</v>
      </c>
      <c r="AT13" s="24">
        <v>285.27999999999997</v>
      </c>
      <c r="AU13" s="27">
        <v>307.57</v>
      </c>
    </row>
    <row r="14" spans="1:47" x14ac:dyDescent="0.25">
      <c r="A14" s="959"/>
      <c r="B14" s="375">
        <v>38657</v>
      </c>
      <c r="C14" s="284">
        <v>2.44</v>
      </c>
      <c r="D14" s="339">
        <v>0.65</v>
      </c>
      <c r="E14" s="339">
        <v>3.69</v>
      </c>
      <c r="F14" s="339">
        <v>2.73</v>
      </c>
      <c r="G14" s="339">
        <v>2.54</v>
      </c>
      <c r="H14" s="339">
        <v>2.0499999999999998</v>
      </c>
      <c r="I14" s="339">
        <v>4.53</v>
      </c>
      <c r="J14" s="339">
        <v>2</v>
      </c>
      <c r="K14" s="339">
        <v>3.22</v>
      </c>
      <c r="L14" s="285">
        <v>2.86</v>
      </c>
      <c r="M14" s="370"/>
      <c r="N14" s="381">
        <v>308.33</v>
      </c>
      <c r="O14" s="29">
        <v>307.83999999999997</v>
      </c>
      <c r="P14" s="29">
        <v>308.68</v>
      </c>
      <c r="Q14" s="29">
        <v>309.66000000000003</v>
      </c>
      <c r="R14" s="29">
        <v>308.08999999999997</v>
      </c>
      <c r="S14" s="29">
        <v>308.85000000000002</v>
      </c>
      <c r="T14" s="75">
        <v>306.55</v>
      </c>
      <c r="U14" s="382">
        <v>304.55</v>
      </c>
      <c r="V14" s="381">
        <v>311.79000000000002</v>
      </c>
      <c r="W14" s="29">
        <v>312.29000000000002</v>
      </c>
      <c r="X14" s="29">
        <v>309.68</v>
      </c>
      <c r="Y14" s="75">
        <v>294.14999999999998</v>
      </c>
      <c r="Z14" s="69">
        <v>1.85</v>
      </c>
      <c r="AA14" s="24">
        <v>0.1</v>
      </c>
      <c r="AB14" s="24">
        <v>0.39</v>
      </c>
      <c r="AC14" s="24">
        <v>0.54</v>
      </c>
      <c r="AD14" s="27">
        <v>0.19</v>
      </c>
      <c r="AE14" s="25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7"/>
    </row>
    <row r="15" spans="1:47" ht="13.8" thickBot="1" x14ac:dyDescent="0.3">
      <c r="A15" s="960"/>
      <c r="B15" s="376">
        <v>38687</v>
      </c>
      <c r="C15" s="291">
        <v>2.82</v>
      </c>
      <c r="D15" s="350">
        <v>0.81</v>
      </c>
      <c r="E15" s="350">
        <v>4.53</v>
      </c>
      <c r="F15" s="350">
        <v>6.67</v>
      </c>
      <c r="G15" s="350">
        <v>2.91</v>
      </c>
      <c r="H15" s="350">
        <v>3</v>
      </c>
      <c r="I15" s="350">
        <v>5.3</v>
      </c>
      <c r="J15" s="350">
        <v>0.81</v>
      </c>
      <c r="K15" s="350">
        <v>3.61</v>
      </c>
      <c r="L15" s="292">
        <v>5.82</v>
      </c>
      <c r="M15" s="371"/>
      <c r="N15" s="383">
        <v>308.32</v>
      </c>
      <c r="O15" s="36">
        <v>307.83999999999997</v>
      </c>
      <c r="P15" s="36">
        <v>308.64999999999998</v>
      </c>
      <c r="Q15" s="36">
        <v>309.64999999999998</v>
      </c>
      <c r="R15" s="36">
        <v>308.11</v>
      </c>
      <c r="S15" s="36">
        <v>308.81</v>
      </c>
      <c r="T15" s="384">
        <v>306.52999999999997</v>
      </c>
      <c r="U15" s="385">
        <v>304.55</v>
      </c>
      <c r="V15" s="383">
        <v>311.77</v>
      </c>
      <c r="W15" s="36">
        <v>312.26</v>
      </c>
      <c r="X15" s="36">
        <v>309.67</v>
      </c>
      <c r="Y15" s="384">
        <v>294.19</v>
      </c>
      <c r="Z15" s="54">
        <v>1.73</v>
      </c>
      <c r="AA15" s="38">
        <v>0.11</v>
      </c>
      <c r="AB15" s="38">
        <v>0.56000000000000005</v>
      </c>
      <c r="AC15" s="38">
        <v>0.57999999999999996</v>
      </c>
      <c r="AD15" s="40">
        <v>0.17</v>
      </c>
      <c r="AE15" s="39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40"/>
    </row>
    <row r="16" spans="1:47" x14ac:dyDescent="0.25">
      <c r="A16" s="949">
        <v>2006</v>
      </c>
      <c r="B16" s="391">
        <v>38718</v>
      </c>
      <c r="C16" s="362"/>
      <c r="D16" s="14"/>
      <c r="E16" s="14"/>
      <c r="F16" s="14"/>
      <c r="G16" s="14"/>
      <c r="H16" s="14"/>
      <c r="I16" s="14"/>
      <c r="J16" s="14"/>
      <c r="K16" s="14"/>
      <c r="L16" s="18"/>
      <c r="M16" s="369"/>
      <c r="N16" s="386">
        <v>308.35000000000002</v>
      </c>
      <c r="O16" s="13"/>
      <c r="P16" s="13">
        <v>307.83999999999997</v>
      </c>
      <c r="Q16" s="13">
        <v>308.72000000000003</v>
      </c>
      <c r="R16" s="13">
        <v>309.64999999999998</v>
      </c>
      <c r="S16" s="13">
        <v>308.14999999999998</v>
      </c>
      <c r="T16" s="387">
        <v>308.95999999999998</v>
      </c>
      <c r="U16" s="388">
        <v>306.60000000000002</v>
      </c>
      <c r="V16" s="386">
        <v>311.97000000000003</v>
      </c>
      <c r="W16" s="13">
        <v>312.49</v>
      </c>
      <c r="X16" s="13">
        <v>309.68</v>
      </c>
      <c r="Y16" s="387">
        <v>294.29000000000002</v>
      </c>
      <c r="Z16" s="53">
        <v>1.73</v>
      </c>
      <c r="AA16" s="14">
        <v>0.1</v>
      </c>
      <c r="AB16" s="14" t="s">
        <v>29</v>
      </c>
      <c r="AC16" s="14">
        <v>0.18</v>
      </c>
      <c r="AD16" s="18" t="s">
        <v>29</v>
      </c>
      <c r="AE16" s="17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8"/>
    </row>
    <row r="17" spans="1:47" x14ac:dyDescent="0.25">
      <c r="A17" s="950"/>
      <c r="B17" s="392">
        <v>38749</v>
      </c>
      <c r="C17" s="363"/>
      <c r="D17" s="24"/>
      <c r="E17" s="24"/>
      <c r="F17" s="24"/>
      <c r="G17" s="24"/>
      <c r="H17" s="24"/>
      <c r="I17" s="24"/>
      <c r="J17" s="24"/>
      <c r="K17" s="24"/>
      <c r="L17" s="27"/>
      <c r="M17" s="370"/>
      <c r="N17" s="381"/>
      <c r="O17" s="29"/>
      <c r="P17" s="29"/>
      <c r="Q17" s="29"/>
      <c r="R17" s="29"/>
      <c r="S17" s="29"/>
      <c r="T17" s="75"/>
      <c r="U17" s="382"/>
      <c r="V17" s="381">
        <v>311.91000000000003</v>
      </c>
      <c r="W17" s="29">
        <v>312.41000000000003</v>
      </c>
      <c r="X17" s="29">
        <v>309.58999999999997</v>
      </c>
      <c r="Y17" s="75">
        <v>294.25</v>
      </c>
      <c r="Z17" s="69"/>
      <c r="AA17" s="24"/>
      <c r="AB17" s="24"/>
      <c r="AC17" s="24"/>
      <c r="AD17" s="27"/>
      <c r="AE17" s="25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7"/>
    </row>
    <row r="18" spans="1:47" x14ac:dyDescent="0.25">
      <c r="A18" s="950"/>
      <c r="B18" s="392">
        <v>38777</v>
      </c>
      <c r="C18" s="363"/>
      <c r="D18" s="24"/>
      <c r="E18" s="24"/>
      <c r="F18" s="24"/>
      <c r="G18" s="24"/>
      <c r="H18" s="24"/>
      <c r="I18" s="24"/>
      <c r="J18" s="24"/>
      <c r="K18" s="24"/>
      <c r="L18" s="27"/>
      <c r="M18" s="370"/>
      <c r="N18" s="381">
        <v>307.81</v>
      </c>
      <c r="O18" s="29">
        <v>307.27999999999997</v>
      </c>
      <c r="P18" s="29">
        <v>308.25</v>
      </c>
      <c r="Q18" s="29">
        <v>309.12</v>
      </c>
      <c r="R18" s="29">
        <v>307.64999999999998</v>
      </c>
      <c r="S18" s="29">
        <v>308.5</v>
      </c>
      <c r="T18" s="75">
        <v>306.05</v>
      </c>
      <c r="U18" s="382"/>
      <c r="V18" s="381">
        <v>311.47000000000003</v>
      </c>
      <c r="W18" s="29">
        <v>312.01</v>
      </c>
      <c r="X18" s="29">
        <v>309.13</v>
      </c>
      <c r="Y18" s="75">
        <v>293.86</v>
      </c>
      <c r="Z18" s="69"/>
      <c r="AA18" s="24"/>
      <c r="AB18" s="24"/>
      <c r="AC18" s="24"/>
      <c r="AD18" s="27"/>
      <c r="AE18" s="25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7"/>
    </row>
    <row r="19" spans="1:47" x14ac:dyDescent="0.25">
      <c r="A19" s="950"/>
      <c r="B19" s="392">
        <v>38808</v>
      </c>
      <c r="C19" s="366">
        <v>2.4300000000000002</v>
      </c>
      <c r="D19" s="338">
        <v>1</v>
      </c>
      <c r="E19" s="256">
        <v>4.53</v>
      </c>
      <c r="F19" s="256">
        <v>10</v>
      </c>
      <c r="G19" s="256">
        <v>3</v>
      </c>
      <c r="H19" s="256"/>
      <c r="I19" s="256">
        <v>5</v>
      </c>
      <c r="J19" s="338">
        <v>0.79</v>
      </c>
      <c r="K19" s="256">
        <v>3.93</v>
      </c>
      <c r="L19" s="367">
        <v>5.67</v>
      </c>
      <c r="M19" s="370"/>
      <c r="N19" s="381">
        <v>308.52</v>
      </c>
      <c r="O19" s="29">
        <v>307.89</v>
      </c>
      <c r="P19" s="29">
        <v>308.72000000000003</v>
      </c>
      <c r="Q19" s="29">
        <v>309.33999999999997</v>
      </c>
      <c r="R19" s="29">
        <v>308.24</v>
      </c>
      <c r="S19" s="29">
        <v>308.87</v>
      </c>
      <c r="T19" s="75">
        <v>306.51</v>
      </c>
      <c r="U19" s="382">
        <v>304.66000000000003</v>
      </c>
      <c r="V19" s="381">
        <v>312.24</v>
      </c>
      <c r="W19" s="29">
        <v>312.89999999999998</v>
      </c>
      <c r="X19" s="29">
        <v>309.72000000000003</v>
      </c>
      <c r="Y19" s="75">
        <v>294.52999999999997</v>
      </c>
      <c r="Z19" s="69">
        <v>2.0499999999999998</v>
      </c>
      <c r="AA19" s="24">
        <v>0.1</v>
      </c>
      <c r="AB19" s="24">
        <v>0.65</v>
      </c>
      <c r="AC19" s="24">
        <v>0.41</v>
      </c>
      <c r="AD19" s="27">
        <v>0.3</v>
      </c>
      <c r="AE19" s="25">
        <v>310.04000000000002</v>
      </c>
      <c r="AF19" s="24">
        <v>308.68</v>
      </c>
      <c r="AG19" s="24">
        <v>308.33999999999997</v>
      </c>
      <c r="AH19" s="24">
        <v>308.27</v>
      </c>
      <c r="AI19" s="24">
        <v>309.5</v>
      </c>
      <c r="AJ19" s="24"/>
      <c r="AK19" s="24">
        <v>309.44</v>
      </c>
      <c r="AL19" s="24">
        <v>309.52999999999997</v>
      </c>
      <c r="AM19" s="24">
        <v>309.29000000000002</v>
      </c>
      <c r="AN19" s="24">
        <v>309.56</v>
      </c>
      <c r="AO19" s="24">
        <v>309.31</v>
      </c>
      <c r="AP19" s="24">
        <v>308.41000000000003</v>
      </c>
      <c r="AQ19" s="24"/>
      <c r="AR19" s="24">
        <v>306.7</v>
      </c>
      <c r="AS19" s="24">
        <v>309.48</v>
      </c>
      <c r="AT19" s="24">
        <v>286.2</v>
      </c>
      <c r="AU19" s="27">
        <v>308.43</v>
      </c>
    </row>
    <row r="20" spans="1:47" x14ac:dyDescent="0.25">
      <c r="A20" s="950"/>
      <c r="B20" s="392">
        <v>38838</v>
      </c>
      <c r="C20" s="183">
        <v>2.95</v>
      </c>
      <c r="D20" s="255"/>
      <c r="E20" s="255">
        <v>4</v>
      </c>
      <c r="F20" s="255">
        <v>7.33</v>
      </c>
      <c r="G20" s="255">
        <v>3.11</v>
      </c>
      <c r="H20" s="255">
        <v>3.41</v>
      </c>
      <c r="I20" s="255">
        <v>3.83</v>
      </c>
      <c r="J20" s="255">
        <v>0.43</v>
      </c>
      <c r="K20" s="255">
        <v>3.22</v>
      </c>
      <c r="L20" s="285">
        <v>5</v>
      </c>
      <c r="M20" s="370"/>
      <c r="N20" s="381">
        <v>308.54000000000002</v>
      </c>
      <c r="O20" s="29">
        <v>307.97000000000003</v>
      </c>
      <c r="P20" s="29">
        <v>308.87</v>
      </c>
      <c r="Q20" s="29">
        <v>309.75</v>
      </c>
      <c r="R20" s="29">
        <v>308.33999999999997</v>
      </c>
      <c r="S20" s="29">
        <v>309.18</v>
      </c>
      <c r="T20" s="75">
        <v>306.37</v>
      </c>
      <c r="U20" s="382"/>
      <c r="V20" s="381">
        <v>312.42</v>
      </c>
      <c r="W20" s="29">
        <v>313.07</v>
      </c>
      <c r="X20" s="29">
        <v>309.76</v>
      </c>
      <c r="Y20" s="75">
        <v>294.54000000000002</v>
      </c>
      <c r="Z20" s="69"/>
      <c r="AA20" s="24"/>
      <c r="AB20" s="24"/>
      <c r="AC20" s="24"/>
      <c r="AD20" s="27"/>
      <c r="AE20" s="25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7"/>
    </row>
    <row r="21" spans="1:47" x14ac:dyDescent="0.25">
      <c r="A21" s="950"/>
      <c r="B21" s="392">
        <v>38869</v>
      </c>
      <c r="C21" s="284"/>
      <c r="D21" s="338">
        <v>1</v>
      </c>
      <c r="E21" s="339"/>
      <c r="F21" s="339"/>
      <c r="G21" s="338">
        <v>2.2000000000000002</v>
      </c>
      <c r="H21" s="339">
        <v>1.98</v>
      </c>
      <c r="I21" s="339"/>
      <c r="J21" s="339">
        <v>0.44</v>
      </c>
      <c r="K21" s="339"/>
      <c r="L21" s="285"/>
      <c r="M21" s="370"/>
      <c r="N21" s="381"/>
      <c r="O21" s="29"/>
      <c r="P21" s="29"/>
      <c r="Q21" s="29"/>
      <c r="R21" s="29"/>
      <c r="S21" s="29"/>
      <c r="T21" s="75"/>
      <c r="U21" s="382"/>
      <c r="V21" s="381">
        <v>312.52</v>
      </c>
      <c r="W21" s="29">
        <v>313.14999999999998</v>
      </c>
      <c r="X21" s="29">
        <v>309.81</v>
      </c>
      <c r="Y21" s="75">
        <v>294.51</v>
      </c>
      <c r="Z21" s="69"/>
      <c r="AA21" s="24"/>
      <c r="AB21" s="24"/>
      <c r="AC21" s="24"/>
      <c r="AD21" s="27"/>
      <c r="AE21" s="25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7"/>
    </row>
    <row r="22" spans="1:47" x14ac:dyDescent="0.25">
      <c r="A22" s="950"/>
      <c r="B22" s="392">
        <v>38899</v>
      </c>
      <c r="C22" s="284">
        <v>2</v>
      </c>
      <c r="D22" s="339"/>
      <c r="E22" s="339">
        <v>4.4000000000000004</v>
      </c>
      <c r="F22" s="339">
        <v>4.29</v>
      </c>
      <c r="G22" s="339">
        <v>2.25</v>
      </c>
      <c r="H22" s="339">
        <v>2.37</v>
      </c>
      <c r="I22" s="339">
        <v>2.57</v>
      </c>
      <c r="J22" s="339">
        <v>0.41</v>
      </c>
      <c r="K22" s="339">
        <v>3.34</v>
      </c>
      <c r="L22" s="285">
        <v>5.15</v>
      </c>
      <c r="M22" s="370"/>
      <c r="N22" s="381">
        <v>308.49</v>
      </c>
      <c r="O22" s="29">
        <v>308.16000000000003</v>
      </c>
      <c r="P22" s="29">
        <v>309.2</v>
      </c>
      <c r="Q22" s="29">
        <v>310.10000000000002</v>
      </c>
      <c r="R22" s="29">
        <v>308.51</v>
      </c>
      <c r="S22" s="29">
        <v>309.41000000000003</v>
      </c>
      <c r="T22" s="75">
        <v>306.97000000000003</v>
      </c>
      <c r="U22" s="382"/>
      <c r="V22" s="381">
        <v>312.56</v>
      </c>
      <c r="W22" s="29">
        <v>313.12</v>
      </c>
      <c r="X22" s="29">
        <v>309.89999999999998</v>
      </c>
      <c r="Y22" s="75">
        <v>294.33999999999997</v>
      </c>
      <c r="Z22" s="69"/>
      <c r="AA22" s="24"/>
      <c r="AB22" s="24"/>
      <c r="AC22" s="24"/>
      <c r="AD22" s="27"/>
      <c r="AE22" s="25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7"/>
    </row>
    <row r="23" spans="1:47" x14ac:dyDescent="0.25">
      <c r="A23" s="950"/>
      <c r="B23" s="392">
        <v>38930</v>
      </c>
      <c r="C23" s="284"/>
      <c r="D23" s="339">
        <v>0.75</v>
      </c>
      <c r="E23" s="339"/>
      <c r="F23" s="339"/>
      <c r="G23" s="339">
        <v>2.09</v>
      </c>
      <c r="H23" s="339">
        <v>2.31</v>
      </c>
      <c r="I23" s="339"/>
      <c r="J23" s="339">
        <v>0.39</v>
      </c>
      <c r="K23" s="339"/>
      <c r="L23" s="285"/>
      <c r="M23" s="370"/>
      <c r="N23" s="381"/>
      <c r="O23" s="29"/>
      <c r="P23" s="29"/>
      <c r="Q23" s="29"/>
      <c r="R23" s="29"/>
      <c r="S23" s="29"/>
      <c r="T23" s="75"/>
      <c r="U23" s="382"/>
      <c r="V23" s="381">
        <v>311.70999999999998</v>
      </c>
      <c r="W23" s="29">
        <v>312.29000000000002</v>
      </c>
      <c r="X23" s="29">
        <v>309.8</v>
      </c>
      <c r="Y23" s="75">
        <v>294.41000000000003</v>
      </c>
      <c r="Z23" s="69"/>
      <c r="AA23" s="24"/>
      <c r="AB23" s="24"/>
      <c r="AC23" s="24"/>
      <c r="AD23" s="27"/>
      <c r="AE23" s="25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7"/>
    </row>
    <row r="24" spans="1:47" x14ac:dyDescent="0.25">
      <c r="A24" s="950"/>
      <c r="B24" s="392">
        <v>38961</v>
      </c>
      <c r="C24" s="284">
        <v>2.25</v>
      </c>
      <c r="D24" s="339"/>
      <c r="E24" s="339">
        <v>4.76</v>
      </c>
      <c r="F24" s="339">
        <v>7.22</v>
      </c>
      <c r="G24" s="339">
        <v>2.37</v>
      </c>
      <c r="H24" s="339">
        <v>2.31</v>
      </c>
      <c r="I24" s="339">
        <v>6</v>
      </c>
      <c r="J24" s="339">
        <v>0.46</v>
      </c>
      <c r="K24" s="339">
        <v>4.1900000000000004</v>
      </c>
      <c r="L24" s="285">
        <v>5.67</v>
      </c>
      <c r="M24" s="370"/>
      <c r="N24" s="381">
        <v>308.55</v>
      </c>
      <c r="O24" s="29">
        <v>308.29000000000002</v>
      </c>
      <c r="P24" s="29">
        <v>309.37</v>
      </c>
      <c r="Q24" s="29">
        <v>310.35000000000002</v>
      </c>
      <c r="R24" s="29">
        <v>308.60000000000002</v>
      </c>
      <c r="S24" s="29">
        <v>309.79000000000002</v>
      </c>
      <c r="T24" s="75">
        <v>306.37</v>
      </c>
      <c r="U24" s="382">
        <v>304.54000000000002</v>
      </c>
      <c r="V24" s="381">
        <v>312.72000000000003</v>
      </c>
      <c r="W24" s="29">
        <v>313.24</v>
      </c>
      <c r="X24" s="29">
        <v>310.08999999999997</v>
      </c>
      <c r="Y24" s="75">
        <v>294.38</v>
      </c>
      <c r="Z24" s="69">
        <v>2.31</v>
      </c>
      <c r="AA24" s="24">
        <v>0.1</v>
      </c>
      <c r="AB24" s="24">
        <v>0.31</v>
      </c>
      <c r="AC24" s="24">
        <v>0.48</v>
      </c>
      <c r="AD24" s="27">
        <v>0.1</v>
      </c>
      <c r="AE24" s="25">
        <v>310.45</v>
      </c>
      <c r="AF24" s="24">
        <v>308.61</v>
      </c>
      <c r="AG24" s="24">
        <v>308.10000000000002</v>
      </c>
      <c r="AH24" s="24">
        <v>308.33999999999997</v>
      </c>
      <c r="AI24" s="24">
        <v>309.83</v>
      </c>
      <c r="AJ24" s="24">
        <v>309.12</v>
      </c>
      <c r="AK24" s="24">
        <v>309.70999999999998</v>
      </c>
      <c r="AL24" s="24">
        <v>309.35000000000002</v>
      </c>
      <c r="AM24" s="24">
        <v>309.58</v>
      </c>
      <c r="AN24" s="24">
        <v>309.86</v>
      </c>
      <c r="AO24" s="24">
        <v>309.63</v>
      </c>
      <c r="AP24" s="24">
        <v>308.45999999999998</v>
      </c>
      <c r="AQ24" s="24"/>
      <c r="AR24" s="24">
        <v>306.70999999999998</v>
      </c>
      <c r="AS24" s="24">
        <v>309.23</v>
      </c>
      <c r="AT24" s="24">
        <v>285.93</v>
      </c>
      <c r="AU24" s="27">
        <v>308.42</v>
      </c>
    </row>
    <row r="25" spans="1:47" x14ac:dyDescent="0.25">
      <c r="A25" s="950"/>
      <c r="B25" s="392">
        <v>38991</v>
      </c>
      <c r="C25" s="284"/>
      <c r="D25" s="339"/>
      <c r="E25" s="339">
        <v>3.22</v>
      </c>
      <c r="F25" s="339">
        <v>2.82</v>
      </c>
      <c r="G25" s="339"/>
      <c r="H25" s="339">
        <v>0.59</v>
      </c>
      <c r="I25" s="339"/>
      <c r="J25" s="339"/>
      <c r="K25" s="339"/>
      <c r="L25" s="285"/>
      <c r="M25" s="370"/>
      <c r="N25" s="381"/>
      <c r="O25" s="29"/>
      <c r="P25" s="29"/>
      <c r="Q25" s="29"/>
      <c r="R25" s="29"/>
      <c r="S25" s="29"/>
      <c r="T25" s="75"/>
      <c r="U25" s="382"/>
      <c r="V25" s="381">
        <v>312.67</v>
      </c>
      <c r="W25" s="29">
        <v>313.12</v>
      </c>
      <c r="X25" s="29">
        <v>310.19</v>
      </c>
      <c r="Y25" s="75">
        <v>294.32</v>
      </c>
      <c r="Z25" s="69"/>
      <c r="AA25" s="24"/>
      <c r="AB25" s="24"/>
      <c r="AC25" s="24"/>
      <c r="AD25" s="27"/>
      <c r="AE25" s="25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7"/>
    </row>
    <row r="26" spans="1:47" x14ac:dyDescent="0.25">
      <c r="A26" s="950"/>
      <c r="B26" s="392">
        <v>39022</v>
      </c>
      <c r="C26" s="284">
        <v>3.54</v>
      </c>
      <c r="D26" s="339"/>
      <c r="E26" s="339">
        <v>9.52</v>
      </c>
      <c r="F26" s="339">
        <v>10</v>
      </c>
      <c r="G26" s="339">
        <v>4.1900000000000004</v>
      </c>
      <c r="H26" s="339">
        <v>4.4000000000000004</v>
      </c>
      <c r="I26" s="339">
        <v>3.84</v>
      </c>
      <c r="J26" s="339">
        <v>1.57</v>
      </c>
      <c r="K26" s="339">
        <v>6.65</v>
      </c>
      <c r="L26" s="285">
        <v>8.2100000000000009</v>
      </c>
      <c r="M26" s="370"/>
      <c r="N26" s="381">
        <v>308.44</v>
      </c>
      <c r="O26" s="29">
        <v>308.29000000000002</v>
      </c>
      <c r="P26" s="29">
        <v>309.43</v>
      </c>
      <c r="Q26" s="29">
        <v>310.48</v>
      </c>
      <c r="R26" s="29">
        <v>308.58999999999997</v>
      </c>
      <c r="S26" s="29">
        <v>309.79000000000002</v>
      </c>
      <c r="T26" s="75">
        <v>306.94</v>
      </c>
      <c r="U26" s="382">
        <v>304.98</v>
      </c>
      <c r="V26" s="381">
        <v>312.58999999999997</v>
      </c>
      <c r="W26" s="29">
        <v>313.06</v>
      </c>
      <c r="X26" s="29">
        <v>310.27</v>
      </c>
      <c r="Y26" s="75">
        <v>294.41000000000003</v>
      </c>
      <c r="Z26" s="69"/>
      <c r="AA26" s="24"/>
      <c r="AB26" s="24"/>
      <c r="AC26" s="24"/>
      <c r="AD26" s="27"/>
      <c r="AE26" s="25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7"/>
    </row>
    <row r="27" spans="1:47" ht="13.8" thickBot="1" x14ac:dyDescent="0.3">
      <c r="A27" s="951"/>
      <c r="B27" s="393">
        <v>39052</v>
      </c>
      <c r="C27" s="291"/>
      <c r="D27" s="350">
        <v>2.2000000000000002</v>
      </c>
      <c r="E27" s="350"/>
      <c r="F27" s="350"/>
      <c r="G27" s="350">
        <v>4.0999999999999996</v>
      </c>
      <c r="H27" s="350">
        <v>3.83</v>
      </c>
      <c r="I27" s="350"/>
      <c r="J27" s="350">
        <v>1.1499999999999999</v>
      </c>
      <c r="K27" s="350"/>
      <c r="L27" s="292"/>
      <c r="M27" s="371"/>
      <c r="N27" s="383"/>
      <c r="O27" s="36"/>
      <c r="P27" s="36"/>
      <c r="Q27" s="36"/>
      <c r="R27" s="36"/>
      <c r="S27" s="36"/>
      <c r="T27" s="384"/>
      <c r="U27" s="385"/>
      <c r="V27" s="383">
        <v>312.55</v>
      </c>
      <c r="W27" s="36">
        <v>313.02</v>
      </c>
      <c r="X27" s="36">
        <v>310.29000000000002</v>
      </c>
      <c r="Y27" s="384">
        <v>294.39</v>
      </c>
      <c r="Z27" s="54"/>
      <c r="AA27" s="38"/>
      <c r="AB27" s="38"/>
      <c r="AC27" s="38"/>
      <c r="AD27" s="40"/>
      <c r="AE27" s="39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40"/>
    </row>
    <row r="28" spans="1:47" x14ac:dyDescent="0.25">
      <c r="A28" s="975">
        <v>2007</v>
      </c>
      <c r="B28" s="398">
        <v>39083</v>
      </c>
      <c r="C28" s="362"/>
      <c r="D28" s="14"/>
      <c r="E28" s="14"/>
      <c r="F28" s="14"/>
      <c r="G28" s="14"/>
      <c r="H28" s="14"/>
      <c r="I28" s="14"/>
      <c r="J28" s="14"/>
      <c r="K28" s="14"/>
      <c r="L28" s="18"/>
      <c r="M28" s="369"/>
      <c r="N28" s="386"/>
      <c r="O28" s="13"/>
      <c r="P28" s="13"/>
      <c r="Q28" s="13"/>
      <c r="R28" s="13"/>
      <c r="S28" s="13"/>
      <c r="T28" s="387"/>
      <c r="U28" s="388"/>
      <c r="V28" s="386"/>
      <c r="W28" s="13"/>
      <c r="X28" s="13"/>
      <c r="Y28" s="387"/>
      <c r="Z28" s="53"/>
      <c r="AA28" s="14"/>
      <c r="AB28" s="14"/>
      <c r="AC28" s="14"/>
      <c r="AD28" s="18"/>
      <c r="AE28" s="53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8"/>
    </row>
    <row r="29" spans="1:47" x14ac:dyDescent="0.25">
      <c r="A29" s="976"/>
      <c r="B29" s="397">
        <v>39114</v>
      </c>
      <c r="C29" s="183"/>
      <c r="D29" s="255">
        <v>1.58</v>
      </c>
      <c r="E29" s="255"/>
      <c r="F29" s="255"/>
      <c r="G29" s="255">
        <v>3.75</v>
      </c>
      <c r="H29" s="255">
        <v>3.75</v>
      </c>
      <c r="I29" s="255"/>
      <c r="J29" s="255">
        <v>0.59</v>
      </c>
      <c r="K29" s="255"/>
      <c r="L29" s="368"/>
      <c r="M29" s="370"/>
      <c r="N29" s="381"/>
      <c r="O29" s="29"/>
      <c r="P29" s="29"/>
      <c r="Q29" s="29"/>
      <c r="R29" s="29"/>
      <c r="S29" s="29"/>
      <c r="T29" s="75"/>
      <c r="U29" s="382"/>
      <c r="V29" s="381">
        <v>312.52</v>
      </c>
      <c r="W29" s="29">
        <v>313.08</v>
      </c>
      <c r="X29" s="29">
        <v>310.32</v>
      </c>
      <c r="Y29" s="75">
        <v>294.45</v>
      </c>
      <c r="Z29" s="69"/>
      <c r="AA29" s="24"/>
      <c r="AB29" s="24"/>
      <c r="AC29" s="24"/>
      <c r="AD29" s="27"/>
      <c r="AE29" s="69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7"/>
    </row>
    <row r="30" spans="1:47" x14ac:dyDescent="0.25">
      <c r="A30" s="976"/>
      <c r="B30" s="397">
        <v>39142</v>
      </c>
      <c r="C30" s="183">
        <v>3.53</v>
      </c>
      <c r="D30" s="255">
        <v>2.31</v>
      </c>
      <c r="E30" s="255">
        <v>7.5</v>
      </c>
      <c r="F30" s="255">
        <v>10</v>
      </c>
      <c r="G30" s="255">
        <v>4</v>
      </c>
      <c r="H30" s="255">
        <v>3.75</v>
      </c>
      <c r="I30" s="255">
        <v>4.29</v>
      </c>
      <c r="J30" s="255">
        <v>1.36</v>
      </c>
      <c r="K30" s="255">
        <v>5</v>
      </c>
      <c r="L30" s="368">
        <v>10</v>
      </c>
      <c r="M30" s="370"/>
      <c r="N30" s="381">
        <v>308.51</v>
      </c>
      <c r="O30" s="29">
        <v>311.7</v>
      </c>
      <c r="P30" s="29">
        <v>309.27999999999997</v>
      </c>
      <c r="Q30" s="29">
        <v>311.64</v>
      </c>
      <c r="R30" s="29">
        <v>309.14</v>
      </c>
      <c r="S30" s="29">
        <v>308.83999999999997</v>
      </c>
      <c r="T30" s="75">
        <v>306.93</v>
      </c>
      <c r="U30" s="382"/>
      <c r="V30" s="381">
        <v>311.73</v>
      </c>
      <c r="W30" s="29">
        <v>312.31</v>
      </c>
      <c r="X30" s="29">
        <v>310.35000000000002</v>
      </c>
      <c r="Y30" s="75">
        <v>294.51</v>
      </c>
      <c r="Z30" s="69"/>
      <c r="AA30" s="24"/>
      <c r="AB30" s="24"/>
      <c r="AC30" s="24"/>
      <c r="AD30" s="27"/>
      <c r="AE30" s="69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7"/>
    </row>
    <row r="31" spans="1:47" x14ac:dyDescent="0.25">
      <c r="A31" s="976"/>
      <c r="B31" s="397">
        <v>39173</v>
      </c>
      <c r="C31" s="366"/>
      <c r="D31" s="338">
        <v>0.86</v>
      </c>
      <c r="E31" s="256"/>
      <c r="F31" s="256"/>
      <c r="G31" s="256">
        <v>2.73</v>
      </c>
      <c r="H31" s="256">
        <v>2.73</v>
      </c>
      <c r="I31" s="256"/>
      <c r="J31" s="338">
        <v>0.63</v>
      </c>
      <c r="K31" s="256"/>
      <c r="L31" s="367"/>
      <c r="M31" s="370"/>
      <c r="N31" s="381"/>
      <c r="O31" s="29"/>
      <c r="P31" s="29"/>
      <c r="Q31" s="29"/>
      <c r="R31" s="29"/>
      <c r="S31" s="29"/>
      <c r="T31" s="75"/>
      <c r="U31" s="402">
        <v>304.66000000000003</v>
      </c>
      <c r="V31" s="381"/>
      <c r="W31" s="29"/>
      <c r="X31" s="29"/>
      <c r="Y31" s="75"/>
      <c r="Z31" s="69">
        <v>1.87</v>
      </c>
      <c r="AA31" s="24">
        <v>0.15</v>
      </c>
      <c r="AB31" s="24">
        <v>0.84</v>
      </c>
      <c r="AC31" s="24">
        <v>0.41</v>
      </c>
      <c r="AD31" s="27">
        <v>0.26</v>
      </c>
      <c r="AE31" s="69">
        <v>310.66000000000003</v>
      </c>
      <c r="AF31" s="24">
        <v>308.58999999999997</v>
      </c>
      <c r="AG31" s="24">
        <v>308.47000000000003</v>
      </c>
      <c r="AH31" s="24">
        <v>308.42</v>
      </c>
      <c r="AI31" s="24">
        <v>310.07</v>
      </c>
      <c r="AJ31" s="24"/>
      <c r="AK31" s="24">
        <v>309.95</v>
      </c>
      <c r="AL31" s="24">
        <v>310.10000000000002</v>
      </c>
      <c r="AM31" s="24">
        <v>309.54000000000002</v>
      </c>
      <c r="AN31" s="24">
        <v>310.08</v>
      </c>
      <c r="AO31" s="24">
        <v>309.86</v>
      </c>
      <c r="AP31" s="24">
        <v>308.56</v>
      </c>
      <c r="AQ31" s="24"/>
      <c r="AR31" s="24">
        <v>306.79000000000002</v>
      </c>
      <c r="AS31" s="24">
        <v>308.63</v>
      </c>
      <c r="AT31" s="24">
        <v>285.52999999999997</v>
      </c>
      <c r="AU31" s="27">
        <v>308.52</v>
      </c>
    </row>
    <row r="32" spans="1:47" x14ac:dyDescent="0.25">
      <c r="A32" s="976"/>
      <c r="B32" s="397">
        <v>39203</v>
      </c>
      <c r="C32" s="183"/>
      <c r="D32" s="255"/>
      <c r="E32" s="255"/>
      <c r="F32" s="255"/>
      <c r="G32" s="255">
        <v>2.31</v>
      </c>
      <c r="H32" s="255">
        <v>2.2200000000000002</v>
      </c>
      <c r="I32" s="255"/>
      <c r="J32" s="255">
        <v>0.46</v>
      </c>
      <c r="K32" s="255"/>
      <c r="L32" s="285"/>
      <c r="M32" s="370"/>
      <c r="N32" s="381">
        <v>308.48</v>
      </c>
      <c r="O32" s="29">
        <v>311.66000000000003</v>
      </c>
      <c r="P32" s="29">
        <v>309.24</v>
      </c>
      <c r="Q32" s="29">
        <v>311.57</v>
      </c>
      <c r="R32" s="29">
        <v>309.19</v>
      </c>
      <c r="S32" s="29">
        <v>308.77</v>
      </c>
      <c r="T32" s="75">
        <v>306.86</v>
      </c>
      <c r="U32" s="382"/>
      <c r="V32" s="381">
        <v>312.52</v>
      </c>
      <c r="W32" s="29">
        <v>313.04000000000002</v>
      </c>
      <c r="X32" s="29">
        <v>310.3</v>
      </c>
      <c r="Y32" s="75">
        <v>294.37</v>
      </c>
      <c r="Z32" s="69"/>
      <c r="AA32" s="24"/>
      <c r="AB32" s="24"/>
      <c r="AC32" s="24"/>
      <c r="AD32" s="27"/>
      <c r="AE32" s="69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7"/>
    </row>
    <row r="33" spans="1:47" x14ac:dyDescent="0.25">
      <c r="A33" s="976"/>
      <c r="B33" s="397">
        <v>39234</v>
      </c>
      <c r="C33" s="284">
        <v>2.5</v>
      </c>
      <c r="D33" s="338"/>
      <c r="E33" s="339">
        <v>4</v>
      </c>
      <c r="F33" s="339">
        <v>5.45</v>
      </c>
      <c r="G33" s="338">
        <v>2.14</v>
      </c>
      <c r="H33" s="339">
        <v>2.31</v>
      </c>
      <c r="I33" s="339">
        <v>4.62</v>
      </c>
      <c r="J33" s="339">
        <v>0.37</v>
      </c>
      <c r="K33" s="339">
        <v>3.33</v>
      </c>
      <c r="L33" s="285">
        <v>4</v>
      </c>
      <c r="M33" s="370"/>
      <c r="N33" s="381"/>
      <c r="O33" s="29"/>
      <c r="P33" s="29"/>
      <c r="Q33" s="29"/>
      <c r="R33" s="29"/>
      <c r="S33" s="29"/>
      <c r="T33" s="75"/>
      <c r="U33" s="382"/>
      <c r="V33" s="381"/>
      <c r="W33" s="29"/>
      <c r="X33" s="29"/>
      <c r="Y33" s="75"/>
      <c r="Z33" s="69"/>
      <c r="AA33" s="24"/>
      <c r="AB33" s="24"/>
      <c r="AC33" s="24"/>
      <c r="AD33" s="27"/>
      <c r="AE33" s="69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7"/>
    </row>
    <row r="34" spans="1:47" x14ac:dyDescent="0.25">
      <c r="A34" s="976"/>
      <c r="B34" s="397">
        <v>39264</v>
      </c>
      <c r="C34" s="284"/>
      <c r="D34" s="339"/>
      <c r="E34" s="339"/>
      <c r="F34" s="339"/>
      <c r="G34" s="339">
        <v>2.14</v>
      </c>
      <c r="H34" s="339">
        <v>2</v>
      </c>
      <c r="I34" s="339"/>
      <c r="J34" s="339">
        <v>0.34</v>
      </c>
      <c r="K34" s="339"/>
      <c r="L34" s="285"/>
      <c r="M34" s="370"/>
      <c r="N34" s="381">
        <v>308.43</v>
      </c>
      <c r="O34" s="29">
        <v>311.62</v>
      </c>
      <c r="P34" s="29">
        <v>309.2</v>
      </c>
      <c r="Q34" s="29">
        <v>311.51</v>
      </c>
      <c r="R34" s="29">
        <v>309.12</v>
      </c>
      <c r="S34" s="29">
        <v>308.68</v>
      </c>
      <c r="T34" s="75">
        <v>306.77</v>
      </c>
      <c r="U34" s="382"/>
      <c r="V34" s="381">
        <v>312.42</v>
      </c>
      <c r="W34" s="29">
        <v>312.93</v>
      </c>
      <c r="X34" s="29">
        <v>310.29000000000002</v>
      </c>
      <c r="Y34" s="75">
        <v>294.18</v>
      </c>
      <c r="Z34" s="69"/>
      <c r="AA34" s="24"/>
      <c r="AB34" s="24"/>
      <c r="AC34" s="24"/>
      <c r="AD34" s="27"/>
      <c r="AE34" s="69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7"/>
    </row>
    <row r="35" spans="1:47" x14ac:dyDescent="0.25">
      <c r="A35" s="976"/>
      <c r="B35" s="397">
        <v>39295</v>
      </c>
      <c r="C35" s="284"/>
      <c r="D35" s="339"/>
      <c r="E35" s="339"/>
      <c r="F35" s="339"/>
      <c r="G35" s="339">
        <v>2.2200000000000002</v>
      </c>
      <c r="H35" s="339">
        <v>1.67</v>
      </c>
      <c r="I35" s="339"/>
      <c r="J35" s="339">
        <v>0.32</v>
      </c>
      <c r="K35" s="339"/>
      <c r="L35" s="285"/>
      <c r="M35" s="370"/>
      <c r="N35" s="381"/>
      <c r="O35" s="29"/>
      <c r="P35" s="29"/>
      <c r="Q35" s="29"/>
      <c r="R35" s="29"/>
      <c r="S35" s="29"/>
      <c r="T35" s="75"/>
      <c r="U35" s="382"/>
      <c r="V35" s="381"/>
      <c r="W35" s="29"/>
      <c r="X35" s="29"/>
      <c r="Y35" s="75"/>
      <c r="Z35" s="69"/>
      <c r="AA35" s="24"/>
      <c r="AB35" s="24"/>
      <c r="AC35" s="24"/>
      <c r="AD35" s="27"/>
      <c r="AE35" s="69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7"/>
    </row>
    <row r="36" spans="1:47" x14ac:dyDescent="0.25">
      <c r="A36" s="976"/>
      <c r="B36" s="397">
        <v>39326</v>
      </c>
      <c r="C36" s="284">
        <v>2.2200000000000002</v>
      </c>
      <c r="D36" s="339"/>
      <c r="E36" s="339">
        <v>5</v>
      </c>
      <c r="F36" s="339">
        <v>4.62</v>
      </c>
      <c r="G36" s="339">
        <v>2.61</v>
      </c>
      <c r="H36" s="339">
        <v>2.31</v>
      </c>
      <c r="I36" s="339">
        <v>6</v>
      </c>
      <c r="J36" s="339">
        <v>0.43</v>
      </c>
      <c r="K36" s="339">
        <v>3.75</v>
      </c>
      <c r="L36" s="285">
        <v>2.4</v>
      </c>
      <c r="M36" s="370"/>
      <c r="N36" s="381">
        <v>308.36</v>
      </c>
      <c r="O36" s="29">
        <v>311.54000000000002</v>
      </c>
      <c r="P36" s="29">
        <v>309.12</v>
      </c>
      <c r="Q36" s="29">
        <v>311.43</v>
      </c>
      <c r="R36" s="29">
        <v>308.93</v>
      </c>
      <c r="S36" s="29">
        <v>308.61</v>
      </c>
      <c r="T36" s="75">
        <v>306.7</v>
      </c>
      <c r="U36" s="382"/>
      <c r="V36" s="381">
        <v>312.26</v>
      </c>
      <c r="W36" s="29">
        <v>312.72000000000003</v>
      </c>
      <c r="X36" s="29">
        <v>310.24</v>
      </c>
      <c r="Y36" s="75">
        <v>294.14999999999998</v>
      </c>
      <c r="Z36" s="69">
        <v>2.31</v>
      </c>
      <c r="AA36" s="24">
        <v>0.14000000000000001</v>
      </c>
      <c r="AB36" s="24">
        <v>0.6</v>
      </c>
      <c r="AC36" s="24">
        <v>0.32</v>
      </c>
      <c r="AD36" s="27">
        <v>0.15</v>
      </c>
      <c r="AE36" s="69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7"/>
    </row>
    <row r="37" spans="1:47" x14ac:dyDescent="0.25">
      <c r="A37" s="976"/>
      <c r="B37" s="397">
        <v>39356</v>
      </c>
      <c r="C37" s="284"/>
      <c r="D37" s="339"/>
      <c r="E37" s="339"/>
      <c r="F37" s="339"/>
      <c r="G37" s="394">
        <v>2.76</v>
      </c>
      <c r="H37" s="394">
        <v>2.5099999999999998</v>
      </c>
      <c r="I37" s="339"/>
      <c r="J37" s="394">
        <v>0.53</v>
      </c>
      <c r="K37" s="339"/>
      <c r="L37" s="285"/>
      <c r="M37" s="370"/>
      <c r="N37" s="381"/>
      <c r="O37" s="29"/>
      <c r="P37" s="29"/>
      <c r="Q37" s="29"/>
      <c r="R37" s="29"/>
      <c r="S37" s="29"/>
      <c r="T37" s="75"/>
      <c r="U37" s="382"/>
      <c r="V37" s="395"/>
      <c r="W37" s="396"/>
      <c r="X37" s="396"/>
      <c r="Y37" s="81"/>
      <c r="Z37" s="69"/>
      <c r="AA37" s="24"/>
      <c r="AB37" s="24"/>
      <c r="AC37" s="24"/>
      <c r="AD37" s="27"/>
      <c r="AE37" s="69">
        <v>310.57</v>
      </c>
      <c r="AF37" s="24">
        <v>308.43</v>
      </c>
      <c r="AG37" s="24"/>
      <c r="AH37" s="24">
        <v>308.26</v>
      </c>
      <c r="AI37" s="24">
        <v>310.92</v>
      </c>
      <c r="AJ37" s="24">
        <v>309.22000000000003</v>
      </c>
      <c r="AK37" s="24">
        <v>309.87</v>
      </c>
      <c r="AL37" s="24">
        <v>310.01</v>
      </c>
      <c r="AM37" s="24">
        <v>309.75</v>
      </c>
      <c r="AN37" s="24">
        <v>310.04000000000002</v>
      </c>
      <c r="AO37" s="24">
        <v>309.8</v>
      </c>
      <c r="AP37" s="24">
        <v>308.42</v>
      </c>
      <c r="AQ37" s="24"/>
      <c r="AR37" s="24">
        <v>306.56</v>
      </c>
      <c r="AS37" s="24">
        <v>308.33</v>
      </c>
      <c r="AT37" s="24">
        <v>283.2</v>
      </c>
      <c r="AU37" s="27">
        <v>307.60000000000002</v>
      </c>
    </row>
    <row r="38" spans="1:47" x14ac:dyDescent="0.25">
      <c r="A38" s="976"/>
      <c r="B38" s="397">
        <v>39387</v>
      </c>
      <c r="C38" s="284"/>
      <c r="D38" s="339"/>
      <c r="E38" s="339"/>
      <c r="F38" s="339"/>
      <c r="G38" s="394">
        <v>3.26</v>
      </c>
      <c r="H38" s="394">
        <v>2.89</v>
      </c>
      <c r="I38" s="339"/>
      <c r="J38" s="394">
        <v>0.62</v>
      </c>
      <c r="K38" s="339"/>
      <c r="L38" s="285"/>
      <c r="M38" s="370"/>
      <c r="N38" s="381">
        <v>308.32</v>
      </c>
      <c r="O38" s="30">
        <v>308.04000000000002</v>
      </c>
      <c r="P38" s="30">
        <v>309.08</v>
      </c>
      <c r="Q38" s="30">
        <v>310.18</v>
      </c>
      <c r="R38" s="30">
        <v>308.3</v>
      </c>
      <c r="S38" s="30">
        <v>309.22000000000003</v>
      </c>
      <c r="T38" s="135">
        <v>306.67</v>
      </c>
      <c r="U38" s="382"/>
      <c r="V38" s="284">
        <v>312.11</v>
      </c>
      <c r="W38" s="339">
        <v>312.48</v>
      </c>
      <c r="X38" s="339">
        <v>310.12</v>
      </c>
      <c r="Y38" s="285">
        <v>294.16000000000003</v>
      </c>
      <c r="Z38" s="69"/>
      <c r="AA38" s="24"/>
      <c r="AB38" s="24"/>
      <c r="AC38" s="24"/>
      <c r="AD38" s="27"/>
      <c r="AE38" s="69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7"/>
    </row>
    <row r="39" spans="1:47" ht="13.8" thickBot="1" x14ac:dyDescent="0.3">
      <c r="A39" s="977"/>
      <c r="B39" s="399">
        <v>39417</v>
      </c>
      <c r="C39" s="291">
        <v>2.14</v>
      </c>
      <c r="D39" s="350"/>
      <c r="E39" s="350">
        <v>6.67</v>
      </c>
      <c r="F39" s="350">
        <v>7.25</v>
      </c>
      <c r="G39" s="350">
        <v>3.53</v>
      </c>
      <c r="H39" s="350">
        <v>3.33</v>
      </c>
      <c r="I39" s="350">
        <v>8.57</v>
      </c>
      <c r="J39" s="350">
        <v>1</v>
      </c>
      <c r="K39" s="350">
        <v>4</v>
      </c>
      <c r="L39" s="292">
        <v>6</v>
      </c>
      <c r="M39" s="371"/>
      <c r="N39" s="54"/>
      <c r="O39" s="44"/>
      <c r="P39" s="44"/>
      <c r="Q39" s="44"/>
      <c r="R39" s="44"/>
      <c r="S39" s="44"/>
      <c r="T39" s="48"/>
      <c r="U39" s="371"/>
      <c r="V39" s="93"/>
      <c r="W39" s="44"/>
      <c r="X39" s="44"/>
      <c r="Y39" s="48"/>
      <c r="Z39" s="54"/>
      <c r="AA39" s="38"/>
      <c r="AB39" s="38"/>
      <c r="AC39" s="38"/>
      <c r="AD39" s="40"/>
      <c r="AE39" s="54"/>
      <c r="AF39" s="38">
        <v>308.58999999999997</v>
      </c>
      <c r="AG39" s="38">
        <v>308.47000000000003</v>
      </c>
      <c r="AH39" s="38">
        <v>308.42</v>
      </c>
      <c r="AI39" s="38">
        <v>310.07</v>
      </c>
      <c r="AJ39" s="38"/>
      <c r="AK39" s="38">
        <v>309.95</v>
      </c>
      <c r="AL39" s="38">
        <v>310.10000000000002</v>
      </c>
      <c r="AM39" s="38">
        <v>309.81</v>
      </c>
      <c r="AN39" s="38">
        <v>310.08</v>
      </c>
      <c r="AO39" s="38">
        <v>309.86</v>
      </c>
      <c r="AP39" s="38">
        <v>308.56</v>
      </c>
      <c r="AQ39" s="38"/>
      <c r="AR39" s="38">
        <v>306.79000000000002</v>
      </c>
      <c r="AS39" s="38">
        <v>308.63</v>
      </c>
      <c r="AT39" s="38"/>
      <c r="AU39" s="40">
        <v>308.52</v>
      </c>
    </row>
    <row r="40" spans="1:47" x14ac:dyDescent="0.25">
      <c r="A40" s="978">
        <v>2008</v>
      </c>
      <c r="B40" s="461">
        <v>39448</v>
      </c>
      <c r="C40" s="279"/>
      <c r="D40" s="331"/>
      <c r="E40" s="331"/>
      <c r="F40" s="331"/>
      <c r="G40" s="331"/>
      <c r="H40" s="331"/>
      <c r="I40" s="331"/>
      <c r="J40" s="331"/>
      <c r="K40" s="331"/>
      <c r="L40" s="280"/>
      <c r="M40" s="462"/>
      <c r="N40" s="53"/>
      <c r="O40" s="14"/>
      <c r="P40" s="14"/>
      <c r="Q40" s="14"/>
      <c r="R40" s="14"/>
      <c r="S40" s="14"/>
      <c r="T40" s="18"/>
      <c r="U40" s="369"/>
      <c r="V40" s="53"/>
      <c r="W40" s="14"/>
      <c r="X40" s="14"/>
      <c r="Y40" s="18"/>
      <c r="Z40" s="53"/>
      <c r="AA40" s="14"/>
      <c r="AB40" s="14"/>
      <c r="AC40" s="14"/>
      <c r="AD40" s="18"/>
      <c r="AE40" s="53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8"/>
    </row>
    <row r="41" spans="1:47" x14ac:dyDescent="0.25">
      <c r="A41" s="979"/>
      <c r="B41" s="455">
        <v>39479</v>
      </c>
      <c r="C41" s="284"/>
      <c r="D41" s="339">
        <v>1</v>
      </c>
      <c r="E41" s="339"/>
      <c r="F41" s="339"/>
      <c r="G41" s="339">
        <v>2.73</v>
      </c>
      <c r="H41" s="339">
        <v>2.5</v>
      </c>
      <c r="I41" s="339"/>
      <c r="J41" s="339">
        <v>0.46</v>
      </c>
      <c r="K41" s="339"/>
      <c r="L41" s="285"/>
      <c r="M41" s="457"/>
      <c r="N41" s="69"/>
      <c r="O41" s="24"/>
      <c r="P41" s="24"/>
      <c r="Q41" s="24"/>
      <c r="R41" s="24"/>
      <c r="S41" s="24"/>
      <c r="T41" s="27"/>
      <c r="U41" s="370"/>
      <c r="V41" s="69"/>
      <c r="W41" s="24"/>
      <c r="X41" s="24"/>
      <c r="Y41" s="27"/>
      <c r="Z41" s="69"/>
      <c r="AA41" s="24"/>
      <c r="AB41" s="24"/>
      <c r="AC41" s="24"/>
      <c r="AD41" s="27"/>
      <c r="AE41" s="69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7"/>
    </row>
    <row r="42" spans="1:47" x14ac:dyDescent="0.25">
      <c r="A42" s="979"/>
      <c r="B42" s="455">
        <v>39508</v>
      </c>
      <c r="C42" s="284">
        <v>2.73</v>
      </c>
      <c r="D42" s="339"/>
      <c r="E42" s="339">
        <v>4.62</v>
      </c>
      <c r="F42" s="339">
        <v>6.67</v>
      </c>
      <c r="G42" s="339">
        <v>3.16</v>
      </c>
      <c r="H42" s="339">
        <v>3.33</v>
      </c>
      <c r="I42" s="339">
        <v>7.5</v>
      </c>
      <c r="J42" s="339">
        <v>0.94</v>
      </c>
      <c r="K42" s="339">
        <v>4.29</v>
      </c>
      <c r="L42" s="285">
        <v>5</v>
      </c>
      <c r="M42" s="457"/>
      <c r="N42" s="69">
        <v>308.51</v>
      </c>
      <c r="O42" s="24">
        <v>307.89999999999998</v>
      </c>
      <c r="P42" s="24">
        <v>308.79000000000002</v>
      </c>
      <c r="Q42" s="24">
        <v>309.85000000000002</v>
      </c>
      <c r="R42" s="24">
        <v>308.20999999999998</v>
      </c>
      <c r="S42" s="24">
        <v>308.87</v>
      </c>
      <c r="T42" s="27">
        <v>306.62</v>
      </c>
      <c r="U42" s="370"/>
      <c r="V42" s="69">
        <v>311.97000000000003</v>
      </c>
      <c r="W42" s="24">
        <v>312.44</v>
      </c>
      <c r="X42" s="24">
        <v>310.05</v>
      </c>
      <c r="Y42" s="27">
        <v>294.36</v>
      </c>
      <c r="Z42" s="69"/>
      <c r="AA42" s="24"/>
      <c r="AB42" s="24"/>
      <c r="AC42" s="24"/>
      <c r="AD42" s="27"/>
      <c r="AE42" s="69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7"/>
    </row>
    <row r="43" spans="1:47" x14ac:dyDescent="0.25">
      <c r="A43" s="979"/>
      <c r="B43" s="455">
        <v>39539</v>
      </c>
      <c r="C43" s="284"/>
      <c r="D43" s="339">
        <v>1.5</v>
      </c>
      <c r="E43" s="339"/>
      <c r="F43" s="339"/>
      <c r="G43" s="339">
        <v>3.53</v>
      </c>
      <c r="H43" s="339">
        <v>3.16</v>
      </c>
      <c r="I43" s="339"/>
      <c r="J43" s="339">
        <v>1.25</v>
      </c>
      <c r="K43" s="339"/>
      <c r="L43" s="285"/>
      <c r="M43" s="457"/>
      <c r="N43" s="69"/>
      <c r="O43" s="24"/>
      <c r="P43" s="24"/>
      <c r="Q43" s="24"/>
      <c r="R43" s="24"/>
      <c r="S43" s="24"/>
      <c r="T43" s="27"/>
      <c r="U43" s="370"/>
      <c r="V43" s="69"/>
      <c r="W43" s="24"/>
      <c r="X43" s="24"/>
      <c r="Y43" s="27"/>
      <c r="Z43" s="69">
        <v>2.19</v>
      </c>
      <c r="AA43" s="24">
        <v>0.14000000000000001</v>
      </c>
      <c r="AB43" s="24">
        <v>0.91</v>
      </c>
      <c r="AC43" s="24">
        <v>0.35</v>
      </c>
      <c r="AD43" s="27">
        <v>0.35</v>
      </c>
      <c r="AE43" s="69">
        <v>310.23</v>
      </c>
      <c r="AF43" s="24">
        <v>308.55</v>
      </c>
      <c r="AG43" s="24">
        <v>308.38</v>
      </c>
      <c r="AH43" s="24">
        <v>308.35000000000002</v>
      </c>
      <c r="AI43" s="24">
        <v>309.77999999999997</v>
      </c>
      <c r="AJ43" s="24">
        <v>309.12</v>
      </c>
      <c r="AK43" s="24">
        <v>309.68</v>
      </c>
      <c r="AL43" s="24">
        <v>309.82</v>
      </c>
      <c r="AM43" s="24">
        <v>309.57</v>
      </c>
      <c r="AN43" s="24"/>
      <c r="AO43" s="24">
        <v>309.61</v>
      </c>
      <c r="AP43" s="24">
        <v>308.48</v>
      </c>
      <c r="AQ43" s="24"/>
      <c r="AR43" s="24">
        <v>306.8</v>
      </c>
      <c r="AS43" s="24">
        <v>308.64</v>
      </c>
      <c r="AT43" s="24">
        <v>286.04000000000002</v>
      </c>
      <c r="AU43" s="27">
        <v>308.7</v>
      </c>
    </row>
    <row r="44" spans="1:47" x14ac:dyDescent="0.25">
      <c r="A44" s="979"/>
      <c r="B44" s="455">
        <v>39569</v>
      </c>
      <c r="C44" s="284"/>
      <c r="D44" s="339">
        <v>0.63</v>
      </c>
      <c r="E44" s="339"/>
      <c r="F44" s="339"/>
      <c r="G44" s="339">
        <v>2.73</v>
      </c>
      <c r="H44" s="339">
        <v>2.5</v>
      </c>
      <c r="I44" s="339"/>
      <c r="J44" s="339">
        <v>0.57999999999999996</v>
      </c>
      <c r="K44" s="339"/>
      <c r="L44" s="285"/>
      <c r="M44" s="457"/>
      <c r="N44" s="69">
        <v>308.47000000000003</v>
      </c>
      <c r="O44" s="24">
        <v>307.92</v>
      </c>
      <c r="P44" s="24">
        <v>308.74</v>
      </c>
      <c r="Q44" s="24">
        <v>309.75</v>
      </c>
      <c r="R44" s="24">
        <v>308.19</v>
      </c>
      <c r="S44" s="24">
        <v>308.8</v>
      </c>
      <c r="T44" s="27">
        <v>306.62</v>
      </c>
      <c r="U44" s="370"/>
      <c r="V44" s="69">
        <v>312.05</v>
      </c>
      <c r="W44" s="24">
        <v>312.56</v>
      </c>
      <c r="X44" s="24">
        <v>309.97000000000003</v>
      </c>
      <c r="Y44" s="27">
        <v>294.36</v>
      </c>
      <c r="Z44" s="69"/>
      <c r="AA44" s="24"/>
      <c r="AB44" s="24"/>
      <c r="AC44" s="24"/>
      <c r="AD44" s="27"/>
      <c r="AE44" s="69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7"/>
    </row>
    <row r="45" spans="1:47" x14ac:dyDescent="0.25">
      <c r="A45" s="979"/>
      <c r="B45" s="455">
        <v>39600</v>
      </c>
      <c r="C45" s="458">
        <v>2.31</v>
      </c>
      <c r="D45" s="459">
        <v>0.63</v>
      </c>
      <c r="E45" s="459">
        <v>4</v>
      </c>
      <c r="F45" s="459">
        <v>3.33</v>
      </c>
      <c r="G45" s="459">
        <v>2.4</v>
      </c>
      <c r="H45" s="459">
        <v>2.31</v>
      </c>
      <c r="I45" s="459">
        <v>4.62</v>
      </c>
      <c r="J45" s="459">
        <v>0.48</v>
      </c>
      <c r="K45" s="459">
        <v>4</v>
      </c>
      <c r="L45" s="460">
        <v>0</v>
      </c>
      <c r="M45" s="457"/>
      <c r="N45" s="69"/>
      <c r="O45" s="24"/>
      <c r="P45" s="24"/>
      <c r="Q45" s="24"/>
      <c r="R45" s="24"/>
      <c r="S45" s="24"/>
      <c r="T45" s="27"/>
      <c r="U45" s="370"/>
      <c r="V45" s="69"/>
      <c r="W45" s="24"/>
      <c r="X45" s="24"/>
      <c r="Y45" s="27"/>
      <c r="Z45" s="69"/>
      <c r="AA45" s="24"/>
      <c r="AB45" s="24"/>
      <c r="AC45" s="24"/>
      <c r="AD45" s="27"/>
      <c r="AE45" s="69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7"/>
    </row>
    <row r="46" spans="1:47" x14ac:dyDescent="0.25">
      <c r="A46" s="979"/>
      <c r="B46" s="455">
        <v>39630</v>
      </c>
      <c r="C46" s="435"/>
      <c r="D46" s="411">
        <v>0.56000000000000005</v>
      </c>
      <c r="E46" s="411"/>
      <c r="F46" s="411"/>
      <c r="G46" s="411">
        <v>2.2200000000000002</v>
      </c>
      <c r="H46" s="411">
        <v>2.2200000000000002</v>
      </c>
      <c r="I46" s="411"/>
      <c r="J46" s="411">
        <v>0.4</v>
      </c>
      <c r="K46" s="411"/>
      <c r="L46" s="413"/>
      <c r="M46" s="457"/>
      <c r="N46" s="69">
        <v>308.5</v>
      </c>
      <c r="O46" s="24">
        <v>307.89999999999998</v>
      </c>
      <c r="P46" s="24">
        <v>308.77</v>
      </c>
      <c r="Q46" s="24">
        <v>309.82</v>
      </c>
      <c r="R46" s="24">
        <v>308.16000000000003</v>
      </c>
      <c r="S46" s="24">
        <v>308.95</v>
      </c>
      <c r="T46" s="27">
        <v>306.66000000000003</v>
      </c>
      <c r="U46" s="370"/>
      <c r="V46" s="69">
        <v>312.02999999999997</v>
      </c>
      <c r="W46" s="24">
        <v>312.51</v>
      </c>
      <c r="X46" s="24">
        <v>309.88</v>
      </c>
      <c r="Y46" s="27">
        <v>294.33999999999997</v>
      </c>
      <c r="Z46" s="69"/>
      <c r="AA46" s="24"/>
      <c r="AB46" s="24"/>
      <c r="AC46" s="24"/>
      <c r="AD46" s="27"/>
      <c r="AE46" s="69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7"/>
    </row>
    <row r="47" spans="1:47" x14ac:dyDescent="0.25">
      <c r="A47" s="979"/>
      <c r="B47" s="455">
        <v>39661</v>
      </c>
      <c r="C47" s="435"/>
      <c r="D47" s="411">
        <v>0.4</v>
      </c>
      <c r="E47" s="411"/>
      <c r="F47" s="411"/>
      <c r="G47" s="411">
        <v>1.68</v>
      </c>
      <c r="H47" s="411">
        <v>1.65</v>
      </c>
      <c r="I47" s="411"/>
      <c r="J47" s="411">
        <v>0.28000000000000003</v>
      </c>
      <c r="K47" s="411"/>
      <c r="L47" s="413"/>
      <c r="M47" s="457"/>
      <c r="N47" s="69"/>
      <c r="O47" s="24"/>
      <c r="P47" s="24"/>
      <c r="Q47" s="24"/>
      <c r="R47" s="24"/>
      <c r="S47" s="24"/>
      <c r="T47" s="27"/>
      <c r="U47" s="370"/>
      <c r="V47" s="69"/>
      <c r="W47" s="24"/>
      <c r="X47" s="24"/>
      <c r="Y47" s="27"/>
      <c r="Z47" s="69"/>
      <c r="AA47" s="24"/>
      <c r="AB47" s="24"/>
      <c r="AC47" s="24"/>
      <c r="AD47" s="27"/>
      <c r="AE47" s="69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7"/>
    </row>
    <row r="48" spans="1:47" x14ac:dyDescent="0.25">
      <c r="A48" s="979"/>
      <c r="B48" s="455">
        <v>39692</v>
      </c>
      <c r="C48" s="435">
        <v>1.76</v>
      </c>
      <c r="D48" s="411">
        <v>0.38</v>
      </c>
      <c r="E48" s="411">
        <v>3</v>
      </c>
      <c r="F48" s="411">
        <v>1</v>
      </c>
      <c r="G48" s="411">
        <v>1.88</v>
      </c>
      <c r="H48" s="411">
        <v>1.46</v>
      </c>
      <c r="I48" s="411">
        <v>3.75</v>
      </c>
      <c r="J48" s="411">
        <v>0.31</v>
      </c>
      <c r="K48" s="411">
        <v>3.16</v>
      </c>
      <c r="L48" s="413">
        <v>1.94</v>
      </c>
      <c r="M48" s="457"/>
      <c r="N48" s="69">
        <v>308.26</v>
      </c>
      <c r="O48" s="24">
        <v>307.54000000000002</v>
      </c>
      <c r="P48" s="24">
        <v>308.77</v>
      </c>
      <c r="Q48" s="24">
        <v>309.52999999999997</v>
      </c>
      <c r="R48" s="24">
        <v>308.04000000000002</v>
      </c>
      <c r="S48" s="24">
        <v>308.94</v>
      </c>
      <c r="T48" s="27">
        <v>306.48</v>
      </c>
      <c r="U48" s="370"/>
      <c r="V48" s="69">
        <v>311.94</v>
      </c>
      <c r="W48" s="24">
        <v>312.38</v>
      </c>
      <c r="X48" s="24">
        <v>309.83</v>
      </c>
      <c r="Y48" s="27">
        <v>294.12</v>
      </c>
      <c r="Z48" s="69">
        <v>2</v>
      </c>
      <c r="AA48" s="24">
        <v>0.09</v>
      </c>
      <c r="AB48" s="24">
        <v>0.5</v>
      </c>
      <c r="AC48" s="24">
        <v>0.32</v>
      </c>
      <c r="AD48" s="27">
        <v>0.05</v>
      </c>
      <c r="AE48" s="69">
        <v>309.92</v>
      </c>
      <c r="AF48" s="24">
        <v>308.49</v>
      </c>
      <c r="AG48" s="24">
        <v>308.16000000000003</v>
      </c>
      <c r="AH48" s="24">
        <v>308.13</v>
      </c>
      <c r="AI48" s="24">
        <v>309.52999999999997</v>
      </c>
      <c r="AJ48" s="24">
        <v>308.95999999999998</v>
      </c>
      <c r="AK48" s="24">
        <v>309.49</v>
      </c>
      <c r="AL48" s="24">
        <v>309.63</v>
      </c>
      <c r="AM48" s="24">
        <v>309.37</v>
      </c>
      <c r="AN48" s="24"/>
      <c r="AO48" s="24">
        <v>309.41000000000003</v>
      </c>
      <c r="AP48" s="24">
        <v>308.27</v>
      </c>
      <c r="AQ48" s="24">
        <v>0.15</v>
      </c>
      <c r="AR48" s="24">
        <v>306.29000000000002</v>
      </c>
      <c r="AS48" s="24">
        <v>308.27</v>
      </c>
      <c r="AT48" s="24">
        <v>285.2</v>
      </c>
      <c r="AU48" s="27">
        <v>307.60000000000002</v>
      </c>
    </row>
    <row r="49" spans="1:47" x14ac:dyDescent="0.25">
      <c r="A49" s="979"/>
      <c r="B49" s="455">
        <v>39722</v>
      </c>
      <c r="C49" s="435"/>
      <c r="D49" s="411">
        <v>0.33</v>
      </c>
      <c r="E49" s="411"/>
      <c r="F49" s="411"/>
      <c r="G49" s="411">
        <v>2.31</v>
      </c>
      <c r="H49" s="411">
        <v>2.31</v>
      </c>
      <c r="I49" s="411"/>
      <c r="J49" s="411">
        <v>0.41</v>
      </c>
      <c r="K49" s="411"/>
      <c r="L49" s="413"/>
      <c r="M49" s="457"/>
      <c r="N49" s="69"/>
      <c r="O49" s="24"/>
      <c r="P49" s="24"/>
      <c r="Q49" s="24"/>
      <c r="R49" s="24"/>
      <c r="S49" s="24"/>
      <c r="T49" s="27"/>
      <c r="U49" s="370"/>
      <c r="V49" s="69"/>
      <c r="W49" s="24"/>
      <c r="X49" s="24"/>
      <c r="Y49" s="27"/>
      <c r="Z49" s="69"/>
      <c r="AA49" s="24"/>
      <c r="AB49" s="24"/>
      <c r="AC49" s="24"/>
      <c r="AD49" s="27"/>
      <c r="AE49" s="69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7"/>
    </row>
    <row r="50" spans="1:47" x14ac:dyDescent="0.25">
      <c r="A50" s="979"/>
      <c r="B50" s="455">
        <v>39753</v>
      </c>
      <c r="C50" s="435"/>
      <c r="D50" s="411">
        <v>0.4</v>
      </c>
      <c r="E50" s="411"/>
      <c r="F50" s="411"/>
      <c r="G50" s="411">
        <v>2.4</v>
      </c>
      <c r="H50" s="411">
        <v>2.14</v>
      </c>
      <c r="I50" s="411"/>
      <c r="J50" s="411">
        <v>0.48</v>
      </c>
      <c r="K50" s="411"/>
      <c r="L50" s="413"/>
      <c r="M50" s="457"/>
      <c r="N50" s="69">
        <v>308.45999999999998</v>
      </c>
      <c r="O50" s="24">
        <v>307.82</v>
      </c>
      <c r="P50" s="24">
        <v>308.75</v>
      </c>
      <c r="Q50" s="24">
        <v>309.79000000000002</v>
      </c>
      <c r="R50" s="24">
        <v>308.08999999999997</v>
      </c>
      <c r="S50" s="24">
        <v>308.94</v>
      </c>
      <c r="T50" s="27">
        <v>306.56</v>
      </c>
      <c r="U50" s="370"/>
      <c r="V50" s="69">
        <v>311.86</v>
      </c>
      <c r="W50" s="24">
        <v>312.26</v>
      </c>
      <c r="X50" s="24">
        <v>309.79000000000002</v>
      </c>
      <c r="Y50" s="27">
        <v>294.18</v>
      </c>
      <c r="Z50" s="69"/>
      <c r="AA50" s="24"/>
      <c r="AB50" s="24"/>
      <c r="AC50" s="24"/>
      <c r="AD50" s="27"/>
      <c r="AE50" s="69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7"/>
    </row>
    <row r="51" spans="1:47" ht="13.8" thickBot="1" x14ac:dyDescent="0.3">
      <c r="A51" s="980"/>
      <c r="B51" s="456">
        <v>39783</v>
      </c>
      <c r="C51" s="436">
        <v>2.5</v>
      </c>
      <c r="D51" s="416">
        <v>0.63</v>
      </c>
      <c r="E51" s="416">
        <v>4</v>
      </c>
      <c r="F51" s="416">
        <v>3.16</v>
      </c>
      <c r="G51" s="416">
        <v>2.73</v>
      </c>
      <c r="H51" s="416">
        <v>2.31</v>
      </c>
      <c r="I51" s="416">
        <v>5</v>
      </c>
      <c r="J51" s="416">
        <v>0.6</v>
      </c>
      <c r="K51" s="416">
        <v>3.33</v>
      </c>
      <c r="L51" s="418">
        <v>2.31</v>
      </c>
      <c r="M51" s="580"/>
      <c r="N51" s="54"/>
      <c r="O51" s="38"/>
      <c r="P51" s="38"/>
      <c r="Q51" s="38"/>
      <c r="R51" s="38"/>
      <c r="S51" s="38"/>
      <c r="T51" s="40"/>
      <c r="U51" s="371"/>
      <c r="V51" s="54"/>
      <c r="W51" s="38"/>
      <c r="X51" s="38"/>
      <c r="Y51" s="40"/>
      <c r="Z51" s="54"/>
      <c r="AA51" s="38"/>
      <c r="AB51" s="38"/>
      <c r="AC51" s="38"/>
      <c r="AD51" s="40"/>
      <c r="AE51" s="54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40"/>
    </row>
    <row r="52" spans="1:47" x14ac:dyDescent="0.25">
      <c r="A52" s="981">
        <v>2009</v>
      </c>
      <c r="B52" s="587">
        <v>39814</v>
      </c>
      <c r="C52" s="575"/>
      <c r="D52" s="576"/>
      <c r="E52" s="576"/>
      <c r="F52" s="576"/>
      <c r="G52" s="576"/>
      <c r="H52" s="576"/>
      <c r="I52" s="576"/>
      <c r="J52" s="576"/>
      <c r="K52" s="576"/>
      <c r="L52" s="577"/>
      <c r="M52" s="581"/>
      <c r="N52" s="578"/>
      <c r="O52" s="579"/>
      <c r="P52" s="579"/>
      <c r="Q52" s="579"/>
      <c r="R52" s="579"/>
      <c r="S52" s="579"/>
      <c r="T52" s="84"/>
      <c r="U52" s="581"/>
      <c r="V52" s="578"/>
      <c r="W52" s="579"/>
      <c r="X52" s="579"/>
      <c r="Y52" s="84"/>
      <c r="Z52" s="578"/>
      <c r="AA52" s="579"/>
      <c r="AB52" s="579"/>
      <c r="AC52" s="579"/>
      <c r="AD52" s="84"/>
      <c r="AE52" s="578"/>
      <c r="AF52" s="579"/>
      <c r="AG52" s="579"/>
      <c r="AH52" s="579"/>
      <c r="AI52" s="579"/>
      <c r="AJ52" s="579"/>
      <c r="AK52" s="579"/>
      <c r="AL52" s="579"/>
      <c r="AM52" s="579"/>
      <c r="AN52" s="579"/>
      <c r="AO52" s="579"/>
      <c r="AP52" s="579"/>
      <c r="AQ52" s="579"/>
      <c r="AR52" s="579"/>
      <c r="AS52" s="579"/>
      <c r="AT52" s="579"/>
      <c r="AU52" s="84"/>
    </row>
    <row r="53" spans="1:47" x14ac:dyDescent="0.25">
      <c r="A53" s="982"/>
      <c r="B53" s="587">
        <v>39845</v>
      </c>
      <c r="C53" s="575"/>
      <c r="D53" s="576">
        <v>0.35</v>
      </c>
      <c r="E53" s="576"/>
      <c r="F53" s="576"/>
      <c r="G53" s="576">
        <v>2.5</v>
      </c>
      <c r="H53" s="576">
        <v>2.2000000000000002</v>
      </c>
      <c r="I53" s="576"/>
      <c r="J53" s="576">
        <v>0.55000000000000004</v>
      </c>
      <c r="K53" s="576"/>
      <c r="L53" s="577"/>
      <c r="M53" s="582"/>
      <c r="N53" s="578"/>
      <c r="O53" s="579"/>
      <c r="P53" s="579"/>
      <c r="Q53" s="579"/>
      <c r="R53" s="579"/>
      <c r="S53" s="579"/>
      <c r="T53" s="84"/>
      <c r="U53" s="582"/>
      <c r="V53" s="578"/>
      <c r="W53" s="579"/>
      <c r="X53" s="579"/>
      <c r="Y53" s="84"/>
      <c r="Z53" s="578"/>
      <c r="AA53" s="579"/>
      <c r="AB53" s="579"/>
      <c r="AC53" s="579"/>
      <c r="AD53" s="84"/>
      <c r="AE53" s="578"/>
      <c r="AF53" s="579"/>
      <c r="AG53" s="579"/>
      <c r="AH53" s="579"/>
      <c r="AI53" s="579"/>
      <c r="AJ53" s="579"/>
      <c r="AK53" s="579"/>
      <c r="AL53" s="579"/>
      <c r="AM53" s="579"/>
      <c r="AN53" s="579"/>
      <c r="AO53" s="579"/>
      <c r="AP53" s="579"/>
      <c r="AQ53" s="579"/>
      <c r="AR53" s="579"/>
      <c r="AS53" s="579"/>
      <c r="AT53" s="579"/>
      <c r="AU53" s="84"/>
    </row>
    <row r="54" spans="1:47" x14ac:dyDescent="0.25">
      <c r="A54" s="982"/>
      <c r="B54" s="587">
        <v>39873</v>
      </c>
      <c r="C54" s="575">
        <v>2.25</v>
      </c>
      <c r="D54" s="576">
        <v>0.45</v>
      </c>
      <c r="E54" s="576">
        <v>5.2</v>
      </c>
      <c r="F54" s="576">
        <v>3.15</v>
      </c>
      <c r="G54" s="576">
        <v>2.25</v>
      </c>
      <c r="H54" s="576">
        <v>2</v>
      </c>
      <c r="I54" s="576">
        <v>10.5</v>
      </c>
      <c r="J54" s="576">
        <v>0.95</v>
      </c>
      <c r="K54" s="576">
        <v>3.35</v>
      </c>
      <c r="L54" s="577">
        <v>15</v>
      </c>
      <c r="M54" s="582"/>
      <c r="N54" s="578">
        <v>308.43</v>
      </c>
      <c r="O54" s="579">
        <v>307.68</v>
      </c>
      <c r="P54" s="579">
        <v>308.60000000000002</v>
      </c>
      <c r="Q54" s="579">
        <v>309.81</v>
      </c>
      <c r="R54" s="579">
        <v>308.11</v>
      </c>
      <c r="S54" s="579">
        <v>308.83</v>
      </c>
      <c r="T54" s="84">
        <v>306.58999999999997</v>
      </c>
      <c r="U54" s="582"/>
      <c r="V54" s="578">
        <v>311.97000000000003</v>
      </c>
      <c r="W54" s="579">
        <v>312.48</v>
      </c>
      <c r="X54" s="579">
        <v>309.98</v>
      </c>
      <c r="Y54" s="84">
        <v>294.29000000000002</v>
      </c>
      <c r="Z54" s="578"/>
      <c r="AA54" s="579"/>
      <c r="AB54" s="579"/>
      <c r="AC54" s="579"/>
      <c r="AD54" s="84"/>
      <c r="AE54" s="578"/>
      <c r="AF54" s="579"/>
      <c r="AG54" s="579"/>
      <c r="AH54" s="579"/>
      <c r="AI54" s="579"/>
      <c r="AJ54" s="579"/>
      <c r="AK54" s="579"/>
      <c r="AL54" s="579"/>
      <c r="AM54" s="579"/>
      <c r="AN54" s="579"/>
      <c r="AO54" s="579"/>
      <c r="AP54" s="579"/>
      <c r="AQ54" s="579"/>
      <c r="AR54" s="579"/>
      <c r="AS54" s="579"/>
      <c r="AT54" s="579"/>
      <c r="AU54" s="84"/>
    </row>
    <row r="55" spans="1:47" x14ac:dyDescent="0.25">
      <c r="A55" s="982"/>
      <c r="B55" s="587">
        <v>39904</v>
      </c>
      <c r="C55" s="575"/>
      <c r="D55" s="576">
        <v>0.4</v>
      </c>
      <c r="E55" s="576"/>
      <c r="F55" s="576"/>
      <c r="G55" s="576">
        <v>2.5</v>
      </c>
      <c r="H55" s="576">
        <v>2.6</v>
      </c>
      <c r="I55" s="576"/>
      <c r="J55" s="576">
        <v>0.85</v>
      </c>
      <c r="K55" s="576"/>
      <c r="L55" s="577"/>
      <c r="M55" s="582"/>
      <c r="N55" s="578"/>
      <c r="O55" s="579"/>
      <c r="P55" s="579"/>
      <c r="Q55" s="579"/>
      <c r="R55" s="579"/>
      <c r="S55" s="579"/>
      <c r="T55" s="84"/>
      <c r="U55" s="582"/>
      <c r="V55" s="578"/>
      <c r="W55" s="579"/>
      <c r="X55" s="579"/>
      <c r="Y55" s="84"/>
      <c r="Z55" s="578">
        <v>2.06</v>
      </c>
      <c r="AA55" s="579">
        <v>0.12</v>
      </c>
      <c r="AB55" s="579">
        <v>0.32</v>
      </c>
      <c r="AC55" s="579">
        <v>0.26</v>
      </c>
      <c r="AD55" s="84">
        <v>0.02</v>
      </c>
      <c r="AE55" s="578"/>
      <c r="AF55" s="579"/>
      <c r="AG55" s="579"/>
      <c r="AH55" s="579"/>
      <c r="AI55" s="579"/>
      <c r="AJ55" s="579"/>
      <c r="AK55" s="579"/>
      <c r="AL55" s="579"/>
      <c r="AM55" s="579"/>
      <c r="AN55" s="579"/>
      <c r="AO55" s="579"/>
      <c r="AP55" s="579"/>
      <c r="AQ55" s="579"/>
      <c r="AR55" s="579"/>
      <c r="AS55" s="579"/>
      <c r="AT55" s="579"/>
      <c r="AU55" s="84"/>
    </row>
    <row r="56" spans="1:47" x14ac:dyDescent="0.25">
      <c r="A56" s="982"/>
      <c r="B56" s="587">
        <v>39934</v>
      </c>
      <c r="C56" s="575"/>
      <c r="D56" s="576">
        <v>0.35</v>
      </c>
      <c r="E56" s="576"/>
      <c r="F56" s="576"/>
      <c r="G56" s="576">
        <v>2</v>
      </c>
      <c r="H56" s="576">
        <v>2.25</v>
      </c>
      <c r="I56" s="576"/>
      <c r="J56" s="576">
        <v>0.45</v>
      </c>
      <c r="K56" s="576"/>
      <c r="L56" s="577"/>
      <c r="M56" s="582"/>
      <c r="N56" s="578">
        <v>308.52</v>
      </c>
      <c r="O56" s="579">
        <v>307.83</v>
      </c>
      <c r="P56" s="579">
        <v>308.83999999999997</v>
      </c>
      <c r="Q56" s="579">
        <v>309.73</v>
      </c>
      <c r="R56" s="579">
        <v>307.92</v>
      </c>
      <c r="S56" s="579">
        <v>308.74</v>
      </c>
      <c r="T56" s="84">
        <v>306.69</v>
      </c>
      <c r="U56" s="582"/>
      <c r="V56" s="578">
        <v>311.97000000000003</v>
      </c>
      <c r="W56" s="579">
        <v>312.5</v>
      </c>
      <c r="X56" s="579">
        <v>309.67</v>
      </c>
      <c r="Y56" s="84">
        <v>294.24</v>
      </c>
      <c r="Z56" s="578"/>
      <c r="AA56" s="579"/>
      <c r="AB56" s="579"/>
      <c r="AC56" s="579"/>
      <c r="AD56" s="84"/>
      <c r="AE56" s="578">
        <v>309.92</v>
      </c>
      <c r="AF56" s="579">
        <v>308.5</v>
      </c>
      <c r="AG56" s="579">
        <v>308.2</v>
      </c>
      <c r="AH56" s="579">
        <v>308.14999999999998</v>
      </c>
      <c r="AI56" s="579">
        <v>309.44</v>
      </c>
      <c r="AJ56" s="579">
        <v>308.83</v>
      </c>
      <c r="AK56" s="579">
        <v>309.37</v>
      </c>
      <c r="AL56" s="579">
        <v>309.47000000000003</v>
      </c>
      <c r="AM56" s="579">
        <v>309.26</v>
      </c>
      <c r="AN56" s="579">
        <v>309.49</v>
      </c>
      <c r="AO56" s="579">
        <v>309.3</v>
      </c>
      <c r="AP56" s="579">
        <v>308.26</v>
      </c>
      <c r="AQ56" s="579"/>
      <c r="AR56" s="579">
        <v>308.17</v>
      </c>
      <c r="AS56" s="579">
        <v>308.3</v>
      </c>
      <c r="AT56" s="579">
        <v>284.24</v>
      </c>
      <c r="AU56" s="84">
        <v>308.08</v>
      </c>
    </row>
    <row r="57" spans="1:47" x14ac:dyDescent="0.25">
      <c r="A57" s="982"/>
      <c r="B57" s="587">
        <v>39965</v>
      </c>
      <c r="C57" s="575">
        <v>1.7</v>
      </c>
      <c r="D57" s="576">
        <v>0.3</v>
      </c>
      <c r="E57" s="576">
        <v>2.7</v>
      </c>
      <c r="F57" s="576">
        <v>1.75</v>
      </c>
      <c r="G57" s="576">
        <v>2.25</v>
      </c>
      <c r="H57" s="576">
        <v>2.2000000000000002</v>
      </c>
      <c r="I57" s="576">
        <v>6.5</v>
      </c>
      <c r="J57" s="576">
        <v>0.47</v>
      </c>
      <c r="K57" s="576">
        <v>2.5</v>
      </c>
      <c r="L57" s="577">
        <v>2.7</v>
      </c>
      <c r="M57" s="582"/>
      <c r="N57" s="578"/>
      <c r="O57" s="579"/>
      <c r="P57" s="579"/>
      <c r="Q57" s="579"/>
      <c r="R57" s="579"/>
      <c r="S57" s="579"/>
      <c r="T57" s="84"/>
      <c r="U57" s="582"/>
      <c r="V57" s="578"/>
      <c r="W57" s="579"/>
      <c r="X57" s="579"/>
      <c r="Y57" s="84"/>
      <c r="Z57" s="578"/>
      <c r="AA57" s="579"/>
      <c r="AB57" s="579"/>
      <c r="AC57" s="579"/>
      <c r="AD57" s="84"/>
      <c r="AE57" s="578"/>
      <c r="AF57" s="579"/>
      <c r="AG57" s="579"/>
      <c r="AH57" s="579"/>
      <c r="AI57" s="579"/>
      <c r="AJ57" s="579"/>
      <c r="AK57" s="579"/>
      <c r="AL57" s="579"/>
      <c r="AM57" s="579"/>
      <c r="AN57" s="579"/>
      <c r="AO57" s="579"/>
      <c r="AP57" s="579"/>
      <c r="AQ57" s="579"/>
      <c r="AR57" s="579"/>
      <c r="AS57" s="579"/>
      <c r="AT57" s="579"/>
      <c r="AU57" s="84"/>
    </row>
    <row r="58" spans="1:47" x14ac:dyDescent="0.25">
      <c r="A58" s="982"/>
      <c r="B58" s="587">
        <v>39995</v>
      </c>
      <c r="C58" s="575"/>
      <c r="D58" s="576">
        <v>0.35</v>
      </c>
      <c r="E58" s="576"/>
      <c r="F58" s="576"/>
      <c r="G58" s="576">
        <v>2.15</v>
      </c>
      <c r="H58" s="576">
        <v>2.1</v>
      </c>
      <c r="I58" s="576"/>
      <c r="J58" s="576">
        <v>0.45</v>
      </c>
      <c r="K58" s="576"/>
      <c r="L58" s="577"/>
      <c r="M58" s="582"/>
      <c r="N58" s="578">
        <v>308.39999999999998</v>
      </c>
      <c r="O58" s="579">
        <v>307.56</v>
      </c>
      <c r="P58" s="579">
        <v>308.69</v>
      </c>
      <c r="Q58" s="579">
        <v>309.68</v>
      </c>
      <c r="R58" s="579">
        <v>307.89999999999998</v>
      </c>
      <c r="S58" s="579">
        <v>308.76</v>
      </c>
      <c r="T58" s="84">
        <v>306.64</v>
      </c>
      <c r="U58" s="582"/>
      <c r="V58" s="578">
        <v>311.92</v>
      </c>
      <c r="W58" s="579">
        <v>312.39999999999998</v>
      </c>
      <c r="X58" s="579">
        <v>309.69</v>
      </c>
      <c r="Y58" s="84">
        <v>294.08999999999997</v>
      </c>
      <c r="Z58" s="578"/>
      <c r="AA58" s="579"/>
      <c r="AB58" s="579"/>
      <c r="AC58" s="579"/>
      <c r="AD58" s="84"/>
      <c r="AE58" s="578"/>
      <c r="AF58" s="579"/>
      <c r="AG58" s="579"/>
      <c r="AH58" s="579"/>
      <c r="AI58" s="579"/>
      <c r="AJ58" s="579"/>
      <c r="AK58" s="579"/>
      <c r="AL58" s="579"/>
      <c r="AM58" s="579"/>
      <c r="AN58" s="579"/>
      <c r="AO58" s="579"/>
      <c r="AP58" s="579"/>
      <c r="AQ58" s="579"/>
      <c r="AR58" s="579"/>
      <c r="AS58" s="579"/>
      <c r="AT58" s="579"/>
      <c r="AU58" s="84"/>
    </row>
    <row r="59" spans="1:47" x14ac:dyDescent="0.25">
      <c r="A59" s="982"/>
      <c r="B59" s="587">
        <v>40026</v>
      </c>
      <c r="C59" s="575"/>
      <c r="D59" s="576">
        <v>0.25</v>
      </c>
      <c r="E59" s="576"/>
      <c r="F59" s="576"/>
      <c r="G59" s="576">
        <v>2</v>
      </c>
      <c r="H59" s="576">
        <v>1.9</v>
      </c>
      <c r="I59" s="576"/>
      <c r="J59" s="576">
        <v>0.45</v>
      </c>
      <c r="K59" s="576"/>
      <c r="L59" s="577"/>
      <c r="M59" s="582"/>
      <c r="N59" s="578"/>
      <c r="O59" s="579"/>
      <c r="P59" s="579"/>
      <c r="Q59" s="579"/>
      <c r="R59" s="579"/>
      <c r="S59" s="579"/>
      <c r="T59" s="84"/>
      <c r="U59" s="582"/>
      <c r="V59" s="578"/>
      <c r="W59" s="579"/>
      <c r="X59" s="579"/>
      <c r="Y59" s="84"/>
      <c r="Z59" s="578"/>
      <c r="AA59" s="579"/>
      <c r="AB59" s="579"/>
      <c r="AC59" s="579"/>
      <c r="AD59" s="84"/>
      <c r="AE59" s="578"/>
      <c r="AF59" s="579"/>
      <c r="AG59" s="579"/>
      <c r="AH59" s="579"/>
      <c r="AI59" s="579"/>
      <c r="AJ59" s="579"/>
      <c r="AK59" s="579"/>
      <c r="AL59" s="579"/>
      <c r="AM59" s="579"/>
      <c r="AN59" s="579"/>
      <c r="AO59" s="579"/>
      <c r="AP59" s="579"/>
      <c r="AQ59" s="579"/>
      <c r="AR59" s="579"/>
      <c r="AS59" s="579"/>
      <c r="AT59" s="579"/>
      <c r="AU59" s="84"/>
    </row>
    <row r="60" spans="1:47" x14ac:dyDescent="0.25">
      <c r="A60" s="982"/>
      <c r="B60" s="587">
        <v>40057</v>
      </c>
      <c r="C60" s="575">
        <v>1.85</v>
      </c>
      <c r="D60" s="576">
        <v>0.28000000000000003</v>
      </c>
      <c r="E60" s="576">
        <v>3</v>
      </c>
      <c r="F60" s="576">
        <v>1.8</v>
      </c>
      <c r="G60" s="576">
        <v>2.11</v>
      </c>
      <c r="H60" s="576">
        <v>2.0499999999999998</v>
      </c>
      <c r="I60" s="576">
        <v>6.27</v>
      </c>
      <c r="J60" s="576">
        <v>0.43</v>
      </c>
      <c r="K60" s="576">
        <v>3.1</v>
      </c>
      <c r="L60" s="577">
        <v>2</v>
      </c>
      <c r="M60" s="582"/>
      <c r="N60" s="578">
        <v>308.37</v>
      </c>
      <c r="O60" s="579">
        <v>307.41000000000003</v>
      </c>
      <c r="P60" s="579">
        <v>308.64</v>
      </c>
      <c r="Q60" s="579">
        <v>309.63</v>
      </c>
      <c r="R60" s="579">
        <v>307.89</v>
      </c>
      <c r="S60" s="579">
        <v>308.74</v>
      </c>
      <c r="T60" s="84">
        <v>306.55</v>
      </c>
      <c r="U60" s="582"/>
      <c r="V60" s="578">
        <v>311.87</v>
      </c>
      <c r="W60" s="579">
        <v>312.3</v>
      </c>
      <c r="X60" s="579">
        <v>309.58999999999997</v>
      </c>
      <c r="Y60" s="84">
        <v>294.08999999999997</v>
      </c>
      <c r="Z60" s="578">
        <v>2.02</v>
      </c>
      <c r="AA60" s="579">
        <v>0.12</v>
      </c>
      <c r="AB60" s="579">
        <v>0.38</v>
      </c>
      <c r="AC60" s="579">
        <v>0.19</v>
      </c>
      <c r="AD60" s="84">
        <v>0.01</v>
      </c>
      <c r="AE60" s="578">
        <v>309.97000000000003</v>
      </c>
      <c r="AF60" s="579">
        <v>308.43</v>
      </c>
      <c r="AG60" s="579">
        <v>308.08999999999997</v>
      </c>
      <c r="AH60" s="579">
        <v>308.04000000000002</v>
      </c>
      <c r="AI60" s="579">
        <v>309.42</v>
      </c>
      <c r="AJ60" s="579">
        <v>308.81</v>
      </c>
      <c r="AK60" s="579">
        <v>309.38</v>
      </c>
      <c r="AL60" s="579">
        <v>309.51</v>
      </c>
      <c r="AM60" s="579">
        <v>309.25</v>
      </c>
      <c r="AN60" s="579">
        <v>309.52999999999997</v>
      </c>
      <c r="AO60" s="579">
        <v>309.31</v>
      </c>
      <c r="AP60" s="579">
        <v>308.18</v>
      </c>
      <c r="AQ60" s="579"/>
      <c r="AR60" s="579">
        <v>306.39</v>
      </c>
      <c r="AS60" s="579">
        <v>308.20999999999998</v>
      </c>
      <c r="AT60" s="579">
        <v>283.42</v>
      </c>
      <c r="AU60" s="84">
        <v>307.60000000000002</v>
      </c>
    </row>
    <row r="61" spans="1:47" x14ac:dyDescent="0.25">
      <c r="A61" s="982"/>
      <c r="B61" s="587">
        <v>40087</v>
      </c>
      <c r="C61" s="575"/>
      <c r="D61" s="576">
        <v>0.3</v>
      </c>
      <c r="E61" s="576"/>
      <c r="F61" s="576"/>
      <c r="G61" s="576">
        <v>2.15</v>
      </c>
      <c r="H61" s="576">
        <v>2.1</v>
      </c>
      <c r="I61" s="576"/>
      <c r="J61" s="576">
        <v>0.5</v>
      </c>
      <c r="K61" s="576"/>
      <c r="L61" s="577"/>
      <c r="M61" s="582"/>
      <c r="N61" s="578"/>
      <c r="O61" s="579"/>
      <c r="P61" s="579"/>
      <c r="Q61" s="579"/>
      <c r="R61" s="579"/>
      <c r="S61" s="579"/>
      <c r="T61" s="84"/>
      <c r="U61" s="582"/>
      <c r="V61" s="578"/>
      <c r="W61" s="579"/>
      <c r="X61" s="579"/>
      <c r="Y61" s="84"/>
      <c r="Z61" s="578"/>
      <c r="AA61" s="579"/>
      <c r="AB61" s="579"/>
      <c r="AC61" s="579"/>
      <c r="AD61" s="84"/>
      <c r="AE61" s="578"/>
      <c r="AF61" s="579"/>
      <c r="AG61" s="579"/>
      <c r="AH61" s="579"/>
      <c r="AI61" s="579"/>
      <c r="AJ61" s="579"/>
      <c r="AK61" s="579"/>
      <c r="AL61" s="579"/>
      <c r="AM61" s="579"/>
      <c r="AN61" s="579"/>
      <c r="AO61" s="579"/>
      <c r="AP61" s="579"/>
      <c r="AQ61" s="579"/>
      <c r="AR61" s="579"/>
      <c r="AS61" s="579"/>
      <c r="AT61" s="579"/>
      <c r="AU61" s="84"/>
    </row>
    <row r="62" spans="1:47" x14ac:dyDescent="0.25">
      <c r="A62" s="982"/>
      <c r="B62" s="587">
        <v>40118</v>
      </c>
      <c r="C62" s="575"/>
      <c r="D62" s="576">
        <v>0.4</v>
      </c>
      <c r="E62" s="576"/>
      <c r="F62" s="576"/>
      <c r="G62" s="576">
        <v>2.25</v>
      </c>
      <c r="H62" s="576">
        <v>2.15</v>
      </c>
      <c r="I62" s="576"/>
      <c r="J62" s="576">
        <v>0.66</v>
      </c>
      <c r="K62" s="576"/>
      <c r="L62" s="577"/>
      <c r="M62" s="582"/>
      <c r="N62" s="578">
        <v>308.35000000000002</v>
      </c>
      <c r="O62" s="579">
        <v>307.29000000000002</v>
      </c>
      <c r="P62" s="579">
        <v>308.54000000000002</v>
      </c>
      <c r="Q62" s="579">
        <v>309.58</v>
      </c>
      <c r="R62" s="579">
        <v>307.83999999999997</v>
      </c>
      <c r="S62" s="579">
        <v>308.70999999999998</v>
      </c>
      <c r="T62" s="84">
        <v>306.47000000000003</v>
      </c>
      <c r="U62" s="582"/>
      <c r="V62" s="578">
        <v>311.77</v>
      </c>
      <c r="W62" s="579">
        <v>312.2</v>
      </c>
      <c r="X62" s="579">
        <v>309.63</v>
      </c>
      <c r="Y62" s="84">
        <v>294.06</v>
      </c>
      <c r="Z62" s="578"/>
      <c r="AA62" s="579"/>
      <c r="AB62" s="579"/>
      <c r="AC62" s="579"/>
      <c r="AD62" s="84"/>
      <c r="AE62" s="578"/>
      <c r="AF62" s="579"/>
      <c r="AG62" s="579"/>
      <c r="AH62" s="579"/>
      <c r="AI62" s="579"/>
      <c r="AJ62" s="579"/>
      <c r="AK62" s="579"/>
      <c r="AL62" s="579"/>
      <c r="AM62" s="579"/>
      <c r="AN62" s="579"/>
      <c r="AO62" s="579"/>
      <c r="AP62" s="579"/>
      <c r="AQ62" s="579"/>
      <c r="AR62" s="579"/>
      <c r="AS62" s="579"/>
      <c r="AT62" s="579"/>
      <c r="AU62" s="84"/>
    </row>
    <row r="63" spans="1:47" ht="13.8" thickBot="1" x14ac:dyDescent="0.3">
      <c r="A63" s="983"/>
      <c r="B63" s="678">
        <v>40148</v>
      </c>
      <c r="C63" s="414">
        <v>2.08</v>
      </c>
      <c r="D63" s="679">
        <v>0.45</v>
      </c>
      <c r="E63" s="679">
        <v>3.35</v>
      </c>
      <c r="F63" s="679">
        <v>1.95</v>
      </c>
      <c r="G63" s="679">
        <v>2.2000000000000002</v>
      </c>
      <c r="H63" s="679">
        <v>2.1</v>
      </c>
      <c r="I63" s="679">
        <v>6</v>
      </c>
      <c r="J63" s="679">
        <v>0.55000000000000004</v>
      </c>
      <c r="K63" s="679">
        <v>3.35</v>
      </c>
      <c r="L63" s="680">
        <v>2.35</v>
      </c>
      <c r="M63" s="681"/>
      <c r="N63" s="93"/>
      <c r="O63" s="44"/>
      <c r="P63" s="44"/>
      <c r="Q63" s="44"/>
      <c r="R63" s="44"/>
      <c r="S63" s="44"/>
      <c r="T63" s="48"/>
      <c r="U63" s="681"/>
      <c r="V63" s="93"/>
      <c r="W63" s="44"/>
      <c r="X63" s="44"/>
      <c r="Y63" s="48"/>
      <c r="Z63" s="93"/>
      <c r="AA63" s="44"/>
      <c r="AB63" s="44"/>
      <c r="AC63" s="44"/>
      <c r="AD63" s="48"/>
      <c r="AE63" s="93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8"/>
    </row>
    <row r="64" spans="1:47" x14ac:dyDescent="0.25">
      <c r="A64" s="967">
        <v>2010</v>
      </c>
      <c r="B64" s="682">
        <v>40210</v>
      </c>
      <c r="C64" s="685"/>
      <c r="D64" s="576">
        <v>0.4</v>
      </c>
      <c r="E64" s="576"/>
      <c r="F64" s="576"/>
      <c r="G64" s="576">
        <v>3.8</v>
      </c>
      <c r="H64" s="576">
        <v>4.0999999999999996</v>
      </c>
      <c r="I64" s="576"/>
      <c r="J64" s="576">
        <v>1.8</v>
      </c>
      <c r="K64" s="576"/>
      <c r="L64" s="577"/>
      <c r="M64" s="259"/>
      <c r="N64" s="578"/>
      <c r="O64" s="579"/>
      <c r="P64" s="579"/>
      <c r="Q64" s="579"/>
      <c r="R64" s="579"/>
      <c r="S64" s="579"/>
      <c r="T64" s="84"/>
      <c r="U64" s="259"/>
      <c r="V64" s="578"/>
      <c r="W64" s="579"/>
      <c r="X64" s="579"/>
      <c r="Y64" s="84"/>
      <c r="Z64" s="578"/>
      <c r="AA64" s="579"/>
      <c r="AB64" s="579"/>
      <c r="AC64" s="579"/>
      <c r="AD64" s="84"/>
      <c r="AE64" s="669"/>
      <c r="AF64" s="579"/>
      <c r="AG64" s="579"/>
      <c r="AH64" s="579"/>
      <c r="AI64" s="579"/>
      <c r="AJ64" s="579"/>
      <c r="AK64" s="579"/>
      <c r="AL64" s="579"/>
      <c r="AM64" s="579"/>
      <c r="AN64" s="579"/>
      <c r="AO64" s="579"/>
      <c r="AP64" s="579"/>
      <c r="AQ64" s="579"/>
      <c r="AR64" s="579"/>
      <c r="AS64" s="579"/>
      <c r="AT64" s="579"/>
      <c r="AU64" s="84"/>
    </row>
    <row r="65" spans="1:47" x14ac:dyDescent="0.25">
      <c r="A65" s="968"/>
      <c r="B65" s="683">
        <v>40238</v>
      </c>
      <c r="C65" s="685">
        <v>2.8</v>
      </c>
      <c r="D65" s="576"/>
      <c r="E65" s="576">
        <v>5.4</v>
      </c>
      <c r="F65" s="576">
        <v>4.7</v>
      </c>
      <c r="G65" s="576"/>
      <c r="H65" s="576"/>
      <c r="I65" s="576">
        <v>10.9</v>
      </c>
      <c r="J65" s="576"/>
      <c r="K65" s="576">
        <v>4.0999999999999996</v>
      </c>
      <c r="L65" s="577">
        <v>16.5</v>
      </c>
      <c r="M65" s="259"/>
      <c r="N65" s="578">
        <v>308.56</v>
      </c>
      <c r="O65" s="579">
        <v>308.37</v>
      </c>
      <c r="P65" s="579">
        <v>309.54000000000002</v>
      </c>
      <c r="Q65" s="579">
        <v>309.95999999999998</v>
      </c>
      <c r="R65" s="579">
        <v>308.26</v>
      </c>
      <c r="S65" s="579">
        <v>309.99</v>
      </c>
      <c r="T65" s="84">
        <v>307.17</v>
      </c>
      <c r="U65" s="259"/>
      <c r="V65" s="578">
        <v>312.31</v>
      </c>
      <c r="W65" s="579">
        <v>313.05</v>
      </c>
      <c r="X65" s="579">
        <v>310.39999999999998</v>
      </c>
      <c r="Y65" s="84">
        <v>294.56</v>
      </c>
      <c r="Z65" s="578"/>
      <c r="AA65" s="579"/>
      <c r="AB65" s="579"/>
      <c r="AC65" s="579"/>
      <c r="AD65" s="84"/>
      <c r="AE65" s="669"/>
      <c r="AF65" s="579"/>
      <c r="AG65" s="579"/>
      <c r="AH65" s="579"/>
      <c r="AI65" s="579"/>
      <c r="AJ65" s="579"/>
      <c r="AK65" s="579"/>
      <c r="AL65" s="579"/>
      <c r="AM65" s="579"/>
      <c r="AN65" s="579"/>
      <c r="AO65" s="579"/>
      <c r="AP65" s="579"/>
      <c r="AQ65" s="579"/>
      <c r="AR65" s="579"/>
      <c r="AS65" s="579"/>
      <c r="AT65" s="579"/>
      <c r="AU65" s="84"/>
    </row>
    <row r="66" spans="1:47" x14ac:dyDescent="0.25">
      <c r="A66" s="968"/>
      <c r="B66" s="683">
        <v>40269</v>
      </c>
      <c r="C66" s="685"/>
      <c r="D66" s="576">
        <v>0.4</v>
      </c>
      <c r="E66" s="576"/>
      <c r="F66" s="576"/>
      <c r="G66" s="576">
        <v>4</v>
      </c>
      <c r="H66" s="576">
        <v>4.7</v>
      </c>
      <c r="I66" s="576"/>
      <c r="J66" s="576">
        <v>3.6</v>
      </c>
      <c r="K66" s="576"/>
      <c r="L66" s="577"/>
      <c r="M66" s="259"/>
      <c r="N66" s="578"/>
      <c r="O66" s="579"/>
      <c r="P66" s="579"/>
      <c r="Q66" s="579"/>
      <c r="R66" s="579"/>
      <c r="S66" s="579"/>
      <c r="T66" s="84"/>
      <c r="U66" s="259"/>
      <c r="V66" s="578"/>
      <c r="W66" s="579"/>
      <c r="X66" s="579"/>
      <c r="Y66" s="84"/>
      <c r="Z66" s="578">
        <v>3.01</v>
      </c>
      <c r="AA66" s="579">
        <v>0.23</v>
      </c>
      <c r="AB66" s="579">
        <v>0.37</v>
      </c>
      <c r="AC66" s="579">
        <v>0.28000000000000003</v>
      </c>
      <c r="AD66" s="84">
        <v>0.02</v>
      </c>
      <c r="AE66" s="669"/>
      <c r="AF66" s="579"/>
      <c r="AG66" s="579"/>
      <c r="AH66" s="579"/>
      <c r="AI66" s="579"/>
      <c r="AJ66" s="579"/>
      <c r="AK66" s="579"/>
      <c r="AL66" s="579"/>
      <c r="AM66" s="579"/>
      <c r="AN66" s="579"/>
      <c r="AO66" s="579"/>
      <c r="AP66" s="579"/>
      <c r="AQ66" s="579"/>
      <c r="AR66" s="579"/>
      <c r="AS66" s="579"/>
      <c r="AT66" s="579"/>
      <c r="AU66" s="84"/>
    </row>
    <row r="67" spans="1:47" x14ac:dyDescent="0.25">
      <c r="A67" s="968"/>
      <c r="B67" s="683">
        <v>40299</v>
      </c>
      <c r="C67" s="685"/>
      <c r="D67" s="576"/>
      <c r="E67" s="576"/>
      <c r="F67" s="576"/>
      <c r="G67" s="576"/>
      <c r="H67" s="576"/>
      <c r="I67" s="576"/>
      <c r="J67" s="576"/>
      <c r="K67" s="576"/>
      <c r="L67" s="577"/>
      <c r="M67" s="259"/>
      <c r="N67" s="578">
        <v>308.58999999999997</v>
      </c>
      <c r="O67" s="579">
        <v>308.56</v>
      </c>
      <c r="P67" s="579">
        <v>309.60000000000002</v>
      </c>
      <c r="Q67" s="579">
        <v>310.02999999999997</v>
      </c>
      <c r="R67" s="579">
        <v>308.48</v>
      </c>
      <c r="S67" s="579">
        <v>309.97000000000003</v>
      </c>
      <c r="T67" s="84">
        <v>307.14999999999998</v>
      </c>
      <c r="U67" s="259"/>
      <c r="V67" s="578">
        <v>312.36</v>
      </c>
      <c r="W67" s="579">
        <v>312.88</v>
      </c>
      <c r="X67" s="579">
        <v>310.45999999999998</v>
      </c>
      <c r="Y67" s="84">
        <v>294.51</v>
      </c>
      <c r="Z67" s="578"/>
      <c r="AA67" s="579"/>
      <c r="AB67" s="579"/>
      <c r="AC67" s="579"/>
      <c r="AD67" s="84"/>
      <c r="AE67" s="669">
        <v>309.42</v>
      </c>
      <c r="AF67" s="579">
        <v>308.67</v>
      </c>
      <c r="AG67" s="579">
        <v>308.33999999999997</v>
      </c>
      <c r="AH67" s="579">
        <v>308.29000000000002</v>
      </c>
      <c r="AI67" s="579">
        <v>309.79000000000002</v>
      </c>
      <c r="AJ67" s="579">
        <v>309.02</v>
      </c>
      <c r="AK67" s="579">
        <v>308.5</v>
      </c>
      <c r="AL67" s="579">
        <v>309.73</v>
      </c>
      <c r="AM67" s="579">
        <v>309.49</v>
      </c>
      <c r="AN67" s="579">
        <v>309.70999999999998</v>
      </c>
      <c r="AO67" s="579">
        <v>309.45</v>
      </c>
      <c r="AP67" s="579">
        <v>308.49</v>
      </c>
      <c r="AQ67" s="579"/>
      <c r="AR67" s="579">
        <v>306.70999999999998</v>
      </c>
      <c r="AS67" s="579">
        <v>308.52</v>
      </c>
      <c r="AT67" s="579">
        <v>285.91000000000003</v>
      </c>
      <c r="AU67" s="84">
        <v>308.64</v>
      </c>
    </row>
    <row r="68" spans="1:47" x14ac:dyDescent="0.25">
      <c r="A68" s="968"/>
      <c r="B68" s="683">
        <v>40330</v>
      </c>
      <c r="C68" s="685">
        <v>7.8</v>
      </c>
      <c r="D68" s="576">
        <v>1.2</v>
      </c>
      <c r="E68" s="576">
        <v>8.6999999999999993</v>
      </c>
      <c r="F68" s="576">
        <v>9.5</v>
      </c>
      <c r="G68" s="576">
        <v>6.2</v>
      </c>
      <c r="H68" s="576">
        <v>8</v>
      </c>
      <c r="I68" s="576">
        <v>14.2</v>
      </c>
      <c r="J68" s="576">
        <v>5.3</v>
      </c>
      <c r="K68" s="576">
        <v>5.5</v>
      </c>
      <c r="L68" s="577">
        <v>28.9</v>
      </c>
      <c r="M68" s="259"/>
      <c r="N68" s="578"/>
      <c r="O68" s="579"/>
      <c r="P68" s="579"/>
      <c r="Q68" s="579"/>
      <c r="R68" s="579"/>
      <c r="S68" s="579"/>
      <c r="T68" s="84"/>
      <c r="U68" s="259"/>
      <c r="V68" s="578"/>
      <c r="W68" s="579"/>
      <c r="X68" s="579"/>
      <c r="Y68" s="84"/>
      <c r="Z68" s="578"/>
      <c r="AA68" s="579"/>
      <c r="AB68" s="579"/>
      <c r="AC68" s="579"/>
      <c r="AD68" s="84"/>
      <c r="AE68" s="669"/>
      <c r="AF68" s="579"/>
      <c r="AG68" s="579"/>
      <c r="AH68" s="579"/>
      <c r="AI68" s="579"/>
      <c r="AJ68" s="579"/>
      <c r="AK68" s="579"/>
      <c r="AL68" s="579"/>
      <c r="AM68" s="579"/>
      <c r="AN68" s="579"/>
      <c r="AO68" s="579"/>
      <c r="AP68" s="579"/>
      <c r="AQ68" s="579"/>
      <c r="AR68" s="579"/>
      <c r="AS68" s="579"/>
      <c r="AT68" s="579"/>
      <c r="AU68" s="84"/>
    </row>
    <row r="69" spans="1:47" x14ac:dyDescent="0.25">
      <c r="A69" s="968"/>
      <c r="B69" s="683">
        <v>40360</v>
      </c>
      <c r="C69" s="685"/>
      <c r="D69" s="576"/>
      <c r="E69" s="576"/>
      <c r="F69" s="576"/>
      <c r="G69" s="576"/>
      <c r="H69" s="576"/>
      <c r="I69" s="576"/>
      <c r="J69" s="576"/>
      <c r="K69" s="576"/>
      <c r="L69" s="577"/>
      <c r="M69" s="259"/>
      <c r="N69" s="578">
        <v>308.67</v>
      </c>
      <c r="O69" s="579">
        <v>308.62</v>
      </c>
      <c r="P69" s="579">
        <v>309.67</v>
      </c>
      <c r="Q69" s="579">
        <v>310.77</v>
      </c>
      <c r="R69" s="579">
        <v>308.76</v>
      </c>
      <c r="S69" s="579">
        <v>310.04000000000002</v>
      </c>
      <c r="T69" s="84">
        <v>307.18</v>
      </c>
      <c r="U69" s="259"/>
      <c r="V69" s="578">
        <v>313.02</v>
      </c>
      <c r="W69" s="579">
        <v>313.57</v>
      </c>
      <c r="X69" s="579">
        <v>310.51</v>
      </c>
      <c r="Y69" s="84">
        <v>294.7</v>
      </c>
      <c r="Z69" s="578"/>
      <c r="AA69" s="579"/>
      <c r="AB69" s="579"/>
      <c r="AC69" s="579"/>
      <c r="AD69" s="84"/>
      <c r="AE69" s="669"/>
      <c r="AF69" s="579"/>
      <c r="AG69" s="579"/>
      <c r="AH69" s="579"/>
      <c r="AI69" s="579"/>
      <c r="AJ69" s="579"/>
      <c r="AK69" s="579"/>
      <c r="AL69" s="579"/>
      <c r="AM69" s="579"/>
      <c r="AN69" s="579"/>
      <c r="AO69" s="579"/>
      <c r="AP69" s="579"/>
      <c r="AQ69" s="579"/>
      <c r="AR69" s="579"/>
      <c r="AS69" s="579"/>
      <c r="AT69" s="579"/>
      <c r="AU69" s="84"/>
    </row>
    <row r="70" spans="1:47" x14ac:dyDescent="0.25">
      <c r="A70" s="968"/>
      <c r="B70" s="683">
        <v>40391</v>
      </c>
      <c r="C70" s="685"/>
      <c r="D70" s="576">
        <v>0.8</v>
      </c>
      <c r="E70" s="576"/>
      <c r="F70" s="576"/>
      <c r="G70" s="576">
        <v>4.9000000000000004</v>
      </c>
      <c r="H70" s="576">
        <v>6.3</v>
      </c>
      <c r="I70" s="576"/>
      <c r="J70" s="576">
        <v>3.2</v>
      </c>
      <c r="K70" s="576"/>
      <c r="L70" s="577"/>
      <c r="M70" s="259"/>
      <c r="N70" s="578"/>
      <c r="O70" s="579"/>
      <c r="P70" s="579"/>
      <c r="Q70" s="579"/>
      <c r="R70" s="579"/>
      <c r="S70" s="579"/>
      <c r="T70" s="84"/>
      <c r="U70" s="259"/>
      <c r="V70" s="578"/>
      <c r="W70" s="579"/>
      <c r="X70" s="579"/>
      <c r="Y70" s="84"/>
      <c r="Z70" s="578"/>
      <c r="AA70" s="579"/>
      <c r="AB70" s="579"/>
      <c r="AC70" s="579"/>
      <c r="AD70" s="84"/>
      <c r="AE70" s="669"/>
      <c r="AF70" s="579"/>
      <c r="AG70" s="579"/>
      <c r="AH70" s="579"/>
      <c r="AI70" s="579"/>
      <c r="AJ70" s="579"/>
      <c r="AK70" s="579"/>
      <c r="AL70" s="579"/>
      <c r="AM70" s="579"/>
      <c r="AN70" s="579"/>
      <c r="AO70" s="579"/>
      <c r="AP70" s="579"/>
      <c r="AQ70" s="579"/>
      <c r="AR70" s="579"/>
      <c r="AS70" s="579"/>
      <c r="AT70" s="579"/>
      <c r="AU70" s="84"/>
    </row>
    <row r="71" spans="1:47" x14ac:dyDescent="0.25">
      <c r="A71" s="968"/>
      <c r="B71" s="683">
        <v>40422</v>
      </c>
      <c r="C71" s="685">
        <v>6.5</v>
      </c>
      <c r="D71" s="576"/>
      <c r="E71" s="576">
        <v>7</v>
      </c>
      <c r="F71" s="576">
        <v>8</v>
      </c>
      <c r="G71" s="576"/>
      <c r="H71" s="576"/>
      <c r="I71" s="576">
        <v>9.6</v>
      </c>
      <c r="J71" s="576"/>
      <c r="K71" s="576">
        <v>4.0999999999999996</v>
      </c>
      <c r="L71" s="577">
        <v>12.5</v>
      </c>
      <c r="M71" s="259"/>
      <c r="N71" s="578">
        <v>308.64999999999998</v>
      </c>
      <c r="O71" s="579">
        <v>308.56</v>
      </c>
      <c r="P71" s="579">
        <v>309.33999999999997</v>
      </c>
      <c r="Q71" s="579">
        <v>310.52999999999997</v>
      </c>
      <c r="R71" s="579">
        <v>308.39</v>
      </c>
      <c r="S71" s="579">
        <v>309.89</v>
      </c>
      <c r="T71" s="84">
        <v>307.13</v>
      </c>
      <c r="U71" s="259"/>
      <c r="V71" s="578">
        <v>312.87</v>
      </c>
      <c r="W71" s="579">
        <v>313.35000000000002</v>
      </c>
      <c r="X71" s="579">
        <v>310.29000000000002</v>
      </c>
      <c r="Y71" s="84">
        <v>294.19</v>
      </c>
      <c r="Z71" s="578">
        <v>4.8</v>
      </c>
      <c r="AA71" s="579">
        <v>0.4</v>
      </c>
      <c r="AB71" s="579">
        <v>0.75</v>
      </c>
      <c r="AC71" s="579">
        <v>0.28999999999999998</v>
      </c>
      <c r="AD71" s="84">
        <v>0.03</v>
      </c>
      <c r="AE71" s="669">
        <v>310.42</v>
      </c>
      <c r="AF71" s="579">
        <v>308.77999999999997</v>
      </c>
      <c r="AG71" s="579">
        <v>308.55</v>
      </c>
      <c r="AH71" s="579">
        <v>308.52999999999997</v>
      </c>
      <c r="AI71" s="579">
        <v>310.14</v>
      </c>
      <c r="AJ71" s="579">
        <v>308.42</v>
      </c>
      <c r="AK71" s="579">
        <v>309.98</v>
      </c>
      <c r="AL71" s="579">
        <v>310.29000000000002</v>
      </c>
      <c r="AM71" s="579">
        <v>309.94</v>
      </c>
      <c r="AN71" s="579">
        <v>309.82</v>
      </c>
      <c r="AO71" s="579">
        <v>309.97000000000003</v>
      </c>
      <c r="AP71" s="579">
        <v>308.61</v>
      </c>
      <c r="AQ71" s="579"/>
      <c r="AR71" s="579">
        <v>306.77</v>
      </c>
      <c r="AS71" s="579">
        <v>308.56</v>
      </c>
      <c r="AT71" s="579">
        <v>285.92</v>
      </c>
      <c r="AU71" s="84">
        <v>308.3</v>
      </c>
    </row>
    <row r="72" spans="1:47" x14ac:dyDescent="0.25">
      <c r="A72" s="968"/>
      <c r="B72" s="683">
        <v>40452</v>
      </c>
      <c r="C72" s="685"/>
      <c r="D72" s="576">
        <v>0.6</v>
      </c>
      <c r="E72" s="576"/>
      <c r="F72" s="576"/>
      <c r="G72" s="576">
        <v>4.3</v>
      </c>
      <c r="H72" s="576">
        <v>5.2</v>
      </c>
      <c r="I72" s="576"/>
      <c r="J72" s="576">
        <v>2.1</v>
      </c>
      <c r="K72" s="576"/>
      <c r="L72" s="577"/>
      <c r="M72" s="259"/>
      <c r="N72" s="578"/>
      <c r="O72" s="579"/>
      <c r="P72" s="579"/>
      <c r="Q72" s="579"/>
      <c r="R72" s="579"/>
      <c r="S72" s="579"/>
      <c r="T72" s="84"/>
      <c r="U72" s="259"/>
      <c r="V72" s="578"/>
      <c r="W72" s="579"/>
      <c r="X72" s="579"/>
      <c r="Y72" s="84"/>
      <c r="Z72" s="578"/>
      <c r="AA72" s="579"/>
      <c r="AB72" s="579"/>
      <c r="AC72" s="579"/>
      <c r="AD72" s="84"/>
      <c r="AE72" s="669"/>
      <c r="AF72" s="579"/>
      <c r="AG72" s="579"/>
      <c r="AH72" s="579"/>
      <c r="AI72" s="579"/>
      <c r="AJ72" s="579"/>
      <c r="AK72" s="579"/>
      <c r="AL72" s="579"/>
      <c r="AM72" s="579"/>
      <c r="AN72" s="579"/>
      <c r="AO72" s="579"/>
      <c r="AP72" s="579"/>
      <c r="AQ72" s="579"/>
      <c r="AR72" s="579"/>
      <c r="AS72" s="579"/>
      <c r="AT72" s="579"/>
      <c r="AU72" s="84"/>
    </row>
    <row r="73" spans="1:47" x14ac:dyDescent="0.25">
      <c r="A73" s="968"/>
      <c r="B73" s="683">
        <v>40483</v>
      </c>
      <c r="C73" s="685"/>
      <c r="D73" s="576"/>
      <c r="E73" s="576"/>
      <c r="F73" s="576"/>
      <c r="G73" s="576"/>
      <c r="H73" s="576"/>
      <c r="I73" s="576"/>
      <c r="J73" s="576"/>
      <c r="K73" s="576"/>
      <c r="L73" s="577"/>
      <c r="M73" s="259"/>
      <c r="N73" s="578">
        <v>308.62</v>
      </c>
      <c r="O73" s="579">
        <v>308.61</v>
      </c>
      <c r="P73" s="579">
        <v>309.45</v>
      </c>
      <c r="Q73" s="579">
        <v>310.58</v>
      </c>
      <c r="R73" s="579">
        <v>308.61</v>
      </c>
      <c r="S73" s="579">
        <v>309.95</v>
      </c>
      <c r="T73" s="84">
        <v>307.12</v>
      </c>
      <c r="U73" s="259"/>
      <c r="V73" s="578">
        <v>312.92</v>
      </c>
      <c r="W73" s="579">
        <v>313.52999999999997</v>
      </c>
      <c r="X73" s="579">
        <v>310.5</v>
      </c>
      <c r="Y73" s="84">
        <v>294.52999999999997</v>
      </c>
      <c r="Z73" s="578"/>
      <c r="AA73" s="579"/>
      <c r="AB73" s="579"/>
      <c r="AC73" s="579"/>
      <c r="AD73" s="84"/>
      <c r="AE73" s="669"/>
      <c r="AF73" s="579"/>
      <c r="AG73" s="579"/>
      <c r="AH73" s="579"/>
      <c r="AI73" s="579"/>
      <c r="AJ73" s="579"/>
      <c r="AK73" s="579"/>
      <c r="AL73" s="579"/>
      <c r="AM73" s="579"/>
      <c r="AN73" s="579"/>
      <c r="AO73" s="579"/>
      <c r="AP73" s="579"/>
      <c r="AQ73" s="579"/>
      <c r="AR73" s="579"/>
      <c r="AS73" s="579"/>
      <c r="AT73" s="579"/>
      <c r="AU73" s="84"/>
    </row>
    <row r="74" spans="1:47" ht="13.8" thickBot="1" x14ac:dyDescent="0.3">
      <c r="A74" s="969"/>
      <c r="B74" s="684">
        <v>40513</v>
      </c>
      <c r="C74" s="685">
        <v>5.3</v>
      </c>
      <c r="D74" s="576">
        <v>0.5</v>
      </c>
      <c r="E74" s="576">
        <v>5.9</v>
      </c>
      <c r="F74" s="576">
        <v>5.7</v>
      </c>
      <c r="G74" s="576">
        <v>4.5</v>
      </c>
      <c r="H74" s="576">
        <v>4.9000000000000004</v>
      </c>
      <c r="I74" s="576">
        <v>12.5</v>
      </c>
      <c r="J74" s="576">
        <v>4.5</v>
      </c>
      <c r="K74" s="576">
        <v>3.9</v>
      </c>
      <c r="L74" s="577">
        <v>25</v>
      </c>
      <c r="M74" s="259"/>
      <c r="N74" s="578"/>
      <c r="O74" s="579"/>
      <c r="P74" s="579"/>
      <c r="Q74" s="579"/>
      <c r="R74" s="579"/>
      <c r="S74" s="579"/>
      <c r="T74" s="84"/>
      <c r="U74" s="259"/>
      <c r="V74" s="578"/>
      <c r="W74" s="579"/>
      <c r="X74" s="579"/>
      <c r="Y74" s="84"/>
      <c r="Z74" s="578"/>
      <c r="AA74" s="579"/>
      <c r="AB74" s="579"/>
      <c r="AC74" s="579"/>
      <c r="AD74" s="84"/>
      <c r="AE74" s="669"/>
      <c r="AF74" s="579"/>
      <c r="AG74" s="579"/>
      <c r="AH74" s="579"/>
      <c r="AI74" s="579"/>
      <c r="AJ74" s="579"/>
      <c r="AK74" s="579"/>
      <c r="AL74" s="579"/>
      <c r="AM74" s="579"/>
      <c r="AN74" s="579"/>
      <c r="AO74" s="579"/>
      <c r="AP74" s="579"/>
      <c r="AQ74" s="579"/>
      <c r="AR74" s="579"/>
      <c r="AS74" s="579"/>
      <c r="AT74" s="579"/>
      <c r="AU74" s="84"/>
    </row>
    <row r="75" spans="1:47" x14ac:dyDescent="0.25">
      <c r="A75" s="584">
        <v>2005</v>
      </c>
      <c r="B75" s="984" t="s">
        <v>105</v>
      </c>
      <c r="C75" s="705">
        <v>2.27</v>
      </c>
      <c r="D75" s="706">
        <v>0.79900000000000004</v>
      </c>
      <c r="E75" s="706">
        <v>4.1689999999999996</v>
      </c>
      <c r="F75" s="706">
        <v>5.3220000000000001</v>
      </c>
      <c r="G75" s="706">
        <v>2.581</v>
      </c>
      <c r="H75" s="706">
        <v>2.44</v>
      </c>
      <c r="I75" s="706">
        <v>4.8040000000000003</v>
      </c>
      <c r="J75" s="706">
        <v>0.82699999999999996</v>
      </c>
      <c r="K75" s="706">
        <v>3.4039999999999999</v>
      </c>
      <c r="L75" s="707">
        <v>2.9670000000000001</v>
      </c>
      <c r="M75" s="595"/>
      <c r="N75" s="466">
        <f>AVERAGE(N4:N15)</f>
        <v>308.37444444444441</v>
      </c>
      <c r="O75" s="467">
        <f>AVERAGE(O4:O15)</f>
        <v>307.834</v>
      </c>
      <c r="P75" s="467">
        <f t="shared" ref="P75:Y75" si="0">AVERAGE(P4:P15)</f>
        <v>308.69199999999995</v>
      </c>
      <c r="Q75" s="467">
        <f t="shared" si="0"/>
        <v>309.66899999999998</v>
      </c>
      <c r="R75" s="467">
        <f t="shared" si="0"/>
        <v>308.14200000000005</v>
      </c>
      <c r="S75" s="467">
        <f t="shared" si="0"/>
        <v>308.87299999999999</v>
      </c>
      <c r="T75" s="468">
        <f t="shared" si="0"/>
        <v>306.59900000000005</v>
      </c>
      <c r="U75" s="588">
        <f t="shared" si="0"/>
        <v>304.50888888888892</v>
      </c>
      <c r="V75" s="466">
        <f t="shared" si="0"/>
        <v>311.94200000000001</v>
      </c>
      <c r="W75" s="467">
        <f t="shared" si="0"/>
        <v>312.41499999999996</v>
      </c>
      <c r="X75" s="467">
        <f t="shared" si="0"/>
        <v>309.69499999999999</v>
      </c>
      <c r="Y75" s="468">
        <f t="shared" si="0"/>
        <v>294.19200000000001</v>
      </c>
      <c r="Z75" s="386">
        <f>AVERAGE(Z4:Z15)</f>
        <v>1.73125</v>
      </c>
      <c r="AA75" s="13">
        <f>AVERAGE(AA4:AA15)</f>
        <v>0.1225</v>
      </c>
      <c r="AB75" s="13">
        <f>AVERAGE(AB4:AB15)</f>
        <v>0.48750000000000004</v>
      </c>
      <c r="AC75" s="13">
        <f>AVERAGE(AC4:AC15)</f>
        <v>0.31</v>
      </c>
      <c r="AD75" s="387">
        <f>AVERAGE(AD4:AD15)</f>
        <v>0.2071428571428571</v>
      </c>
      <c r="AE75" s="599"/>
      <c r="AF75" s="463"/>
      <c r="AG75" s="463"/>
      <c r="AH75" s="463"/>
      <c r="AI75" s="463"/>
      <c r="AJ75" s="463"/>
      <c r="AK75" s="463"/>
      <c r="AL75" s="463"/>
      <c r="AM75" s="463"/>
      <c r="AN75" s="463"/>
      <c r="AO75" s="463">
        <f>AVERAGE(AO4:AO15)</f>
        <v>309.26</v>
      </c>
      <c r="AP75" s="463"/>
      <c r="AQ75" s="463"/>
      <c r="AR75" s="463"/>
      <c r="AS75" s="463"/>
      <c r="AT75" s="463"/>
      <c r="AU75" s="464"/>
    </row>
    <row r="76" spans="1:47" x14ac:dyDescent="0.25">
      <c r="A76" s="537">
        <v>2006</v>
      </c>
      <c r="B76" s="985"/>
      <c r="C76" s="708">
        <f t="shared" ref="C76:L76" si="1">AVERAGE(C16:C27)</f>
        <v>2.6340000000000003</v>
      </c>
      <c r="D76" s="709">
        <f t="shared" si="1"/>
        <v>1.2375</v>
      </c>
      <c r="E76" s="709">
        <f t="shared" si="1"/>
        <v>5.0716666666666663</v>
      </c>
      <c r="F76" s="709">
        <f t="shared" si="1"/>
        <v>6.9433333333333325</v>
      </c>
      <c r="G76" s="709">
        <f t="shared" si="1"/>
        <v>2.9137500000000003</v>
      </c>
      <c r="H76" s="709">
        <f t="shared" si="1"/>
        <v>2.6500000000000004</v>
      </c>
      <c r="I76" s="709">
        <f t="shared" si="1"/>
        <v>4.2479999999999993</v>
      </c>
      <c r="J76" s="709">
        <f t="shared" si="1"/>
        <v>0.70500000000000007</v>
      </c>
      <c r="K76" s="709">
        <f t="shared" si="1"/>
        <v>4.266</v>
      </c>
      <c r="L76" s="710">
        <f t="shared" si="1"/>
        <v>5.94</v>
      </c>
      <c r="M76" s="596"/>
      <c r="N76" s="469">
        <f>AVERAGE(N16:N27)</f>
        <v>308.38571428571424</v>
      </c>
      <c r="O76" s="401">
        <f>AVERAGE(O16:O27)</f>
        <v>307.97999999999996</v>
      </c>
      <c r="P76" s="401">
        <f t="shared" ref="P76:Y76" si="2">AVERAGE(P16:P27)</f>
        <v>308.81142857142856</v>
      </c>
      <c r="Q76" s="401">
        <f t="shared" si="2"/>
        <v>309.69428571428574</v>
      </c>
      <c r="R76" s="401">
        <f t="shared" si="2"/>
        <v>308.51142857142855</v>
      </c>
      <c r="S76" s="401">
        <f t="shared" si="2"/>
        <v>309.09857142857146</v>
      </c>
      <c r="T76" s="470">
        <f t="shared" si="2"/>
        <v>306.88142857142856</v>
      </c>
      <c r="U76" s="474">
        <f t="shared" si="2"/>
        <v>305.19499999999999</v>
      </c>
      <c r="V76" s="469">
        <f t="shared" si="2"/>
        <v>312.27750000000009</v>
      </c>
      <c r="W76" s="401">
        <f t="shared" si="2"/>
        <v>312.82333333333327</v>
      </c>
      <c r="X76" s="401">
        <f t="shared" si="2"/>
        <v>309.85250000000002</v>
      </c>
      <c r="Y76" s="470">
        <f t="shared" si="2"/>
        <v>294.35249999999996</v>
      </c>
      <c r="Z76" s="381">
        <f>AVERAGE(Z16:Z27)</f>
        <v>2.0299999999999998</v>
      </c>
      <c r="AA76" s="29">
        <f>AVERAGE(AA16:AA27)</f>
        <v>0.10000000000000002</v>
      </c>
      <c r="AB76" s="29">
        <f>AVERAGE(AB16:AB27)</f>
        <v>0.48</v>
      </c>
      <c r="AC76" s="29">
        <f>AVERAGE(AC16:AC27)</f>
        <v>0.35666666666666663</v>
      </c>
      <c r="AD76" s="75">
        <f>AVERAGE(AD16:AD27)</f>
        <v>0.2</v>
      </c>
      <c r="AE76" s="600"/>
      <c r="AF76" s="400"/>
      <c r="AG76" s="400"/>
      <c r="AH76" s="400"/>
      <c r="AI76" s="400"/>
      <c r="AJ76" s="400"/>
      <c r="AK76" s="400"/>
      <c r="AL76" s="400"/>
      <c r="AM76" s="400"/>
      <c r="AN76" s="400"/>
      <c r="AO76" s="400">
        <f>AVERAGE(AO18:AO27)</f>
        <v>309.47000000000003</v>
      </c>
      <c r="AP76" s="400"/>
      <c r="AQ76" s="400"/>
      <c r="AR76" s="400"/>
      <c r="AS76" s="400"/>
      <c r="AT76" s="400"/>
      <c r="AU76" s="465"/>
    </row>
    <row r="77" spans="1:47" x14ac:dyDescent="0.25">
      <c r="A77" s="537">
        <v>2007</v>
      </c>
      <c r="B77" s="985"/>
      <c r="C77" s="708">
        <f t="shared" ref="C77:L77" si="3">AVERAGE(C28:C39)</f>
        <v>2.5975000000000001</v>
      </c>
      <c r="D77" s="709">
        <f t="shared" si="3"/>
        <v>1.5833333333333333</v>
      </c>
      <c r="E77" s="709">
        <f t="shared" si="3"/>
        <v>5.7925000000000004</v>
      </c>
      <c r="F77" s="709">
        <f t="shared" si="3"/>
        <v>6.83</v>
      </c>
      <c r="G77" s="709">
        <f t="shared" si="3"/>
        <v>2.8590909090909089</v>
      </c>
      <c r="H77" s="709">
        <f t="shared" si="3"/>
        <v>2.6790909090909092</v>
      </c>
      <c r="I77" s="709">
        <f t="shared" si="3"/>
        <v>5.87</v>
      </c>
      <c r="J77" s="709">
        <f t="shared" si="3"/>
        <v>0.60454545454545461</v>
      </c>
      <c r="K77" s="709">
        <f t="shared" si="3"/>
        <v>4.0199999999999996</v>
      </c>
      <c r="L77" s="710">
        <f t="shared" si="3"/>
        <v>5.6</v>
      </c>
      <c r="M77" s="596"/>
      <c r="N77" s="469">
        <f>AVERAGE(N28:N39)</f>
        <v>308.42</v>
      </c>
      <c r="O77" s="401">
        <f>AVERAGE(O28:O39)</f>
        <v>310.91199999999998</v>
      </c>
      <c r="P77" s="401">
        <f t="shared" ref="P77:AU77" si="4">AVERAGE(P28:P39)</f>
        <v>309.18400000000003</v>
      </c>
      <c r="Q77" s="401">
        <f t="shared" si="4"/>
        <v>311.26600000000002</v>
      </c>
      <c r="R77" s="401">
        <f t="shared" si="4"/>
        <v>308.93599999999998</v>
      </c>
      <c r="S77" s="401">
        <f t="shared" si="4"/>
        <v>308.82400000000001</v>
      </c>
      <c r="T77" s="470">
        <f t="shared" si="4"/>
        <v>306.786</v>
      </c>
      <c r="U77" s="474">
        <f t="shared" si="4"/>
        <v>304.66000000000003</v>
      </c>
      <c r="V77" s="469">
        <f t="shared" si="4"/>
        <v>312.26</v>
      </c>
      <c r="W77" s="401">
        <f t="shared" si="4"/>
        <v>312.76000000000005</v>
      </c>
      <c r="X77" s="401">
        <f t="shared" si="4"/>
        <v>310.27</v>
      </c>
      <c r="Y77" s="470">
        <f t="shared" si="4"/>
        <v>294.30333333333334</v>
      </c>
      <c r="Z77" s="381">
        <f>AVERAGE(Z28:Z39)</f>
        <v>2.09</v>
      </c>
      <c r="AA77" s="29">
        <f>AVERAGE(AA28:AA39)</f>
        <v>0.14500000000000002</v>
      </c>
      <c r="AB77" s="29">
        <f>AVERAGE(AB28:AB39)</f>
        <v>0.72</v>
      </c>
      <c r="AC77" s="29">
        <f>AVERAGE(AC28:AC39)</f>
        <v>0.36499999999999999</v>
      </c>
      <c r="AD77" s="75">
        <f>AVERAGE(AD28:AD39)</f>
        <v>0.20500000000000002</v>
      </c>
      <c r="AE77" s="601">
        <f t="shared" si="4"/>
        <v>310.61500000000001</v>
      </c>
      <c r="AF77" s="401">
        <f t="shared" si="4"/>
        <v>308.53666666666663</v>
      </c>
      <c r="AG77" s="401">
        <f t="shared" si="4"/>
        <v>308.47000000000003</v>
      </c>
      <c r="AH77" s="401">
        <f t="shared" si="4"/>
        <v>308.36666666666673</v>
      </c>
      <c r="AI77" s="401">
        <f t="shared" si="4"/>
        <v>310.3533333333333</v>
      </c>
      <c r="AJ77" s="401">
        <f t="shared" si="4"/>
        <v>309.22000000000003</v>
      </c>
      <c r="AK77" s="401">
        <f t="shared" si="4"/>
        <v>309.92333333333335</v>
      </c>
      <c r="AL77" s="401">
        <f t="shared" si="4"/>
        <v>310.07</v>
      </c>
      <c r="AM77" s="401">
        <f t="shared" si="4"/>
        <v>309.7</v>
      </c>
      <c r="AN77" s="401">
        <f t="shared" si="4"/>
        <v>310.06666666666666</v>
      </c>
      <c r="AO77" s="401">
        <f t="shared" si="4"/>
        <v>309.84000000000003</v>
      </c>
      <c r="AP77" s="401">
        <f t="shared" si="4"/>
        <v>308.51333333333332</v>
      </c>
      <c r="AQ77" s="29" t="s">
        <v>29</v>
      </c>
      <c r="AR77" s="401">
        <f t="shared" si="4"/>
        <v>306.71333333333337</v>
      </c>
      <c r="AS77" s="401">
        <f t="shared" si="4"/>
        <v>308.53000000000003</v>
      </c>
      <c r="AT77" s="401">
        <f t="shared" si="4"/>
        <v>284.36500000000001</v>
      </c>
      <c r="AU77" s="470">
        <f t="shared" si="4"/>
        <v>308.21333333333331</v>
      </c>
    </row>
    <row r="78" spans="1:47" x14ac:dyDescent="0.25">
      <c r="A78" s="585">
        <v>2008</v>
      </c>
      <c r="B78" s="985"/>
      <c r="C78" s="708">
        <f>AVERAGE(C40:C51)</f>
        <v>2.3250000000000002</v>
      </c>
      <c r="D78" s="709">
        <f>AVERAGE(D40:D51)</f>
        <v>0.64600000000000013</v>
      </c>
      <c r="E78" s="709">
        <f>AVERAGE(E40:E51)</f>
        <v>3.9050000000000002</v>
      </c>
      <c r="F78" s="709">
        <f>AVERAGE(E40:E51)</f>
        <v>3.9050000000000002</v>
      </c>
      <c r="G78" s="709">
        <f t="shared" ref="G78:L78" si="5">AVERAGE(G40:G51)</f>
        <v>2.524545454545454</v>
      </c>
      <c r="H78" s="709">
        <f t="shared" si="5"/>
        <v>2.3536363636363635</v>
      </c>
      <c r="I78" s="709">
        <f t="shared" si="5"/>
        <v>5.2175000000000002</v>
      </c>
      <c r="J78" s="709">
        <f t="shared" si="5"/>
        <v>0.56272727272727263</v>
      </c>
      <c r="K78" s="709">
        <f t="shared" si="5"/>
        <v>3.6949999999999998</v>
      </c>
      <c r="L78" s="710">
        <f t="shared" si="5"/>
        <v>2.3125</v>
      </c>
      <c r="M78" s="597"/>
      <c r="N78" s="469">
        <f t="shared" ref="N78:T78" si="6">AVERAGE(N40:N51)</f>
        <v>308.44</v>
      </c>
      <c r="O78" s="401">
        <f t="shared" si="6"/>
        <v>307.81599999999997</v>
      </c>
      <c r="P78" s="401">
        <f t="shared" si="6"/>
        <v>308.76400000000001</v>
      </c>
      <c r="Q78" s="401">
        <f t="shared" si="6"/>
        <v>309.74799999999999</v>
      </c>
      <c r="R78" s="401">
        <f t="shared" si="6"/>
        <v>308.13799999999998</v>
      </c>
      <c r="S78" s="401">
        <f t="shared" si="6"/>
        <v>308.90000000000003</v>
      </c>
      <c r="T78" s="470">
        <f t="shared" si="6"/>
        <v>306.58800000000002</v>
      </c>
      <c r="U78" s="474"/>
      <c r="V78" s="469">
        <f t="shared" ref="V78:AD78" si="7">AVERAGE(V40:V51)</f>
        <v>311.96999999999997</v>
      </c>
      <c r="W78" s="401">
        <f t="shared" si="7"/>
        <v>312.42999999999995</v>
      </c>
      <c r="X78" s="401">
        <f t="shared" si="7"/>
        <v>309.904</v>
      </c>
      <c r="Y78" s="470">
        <f t="shared" si="7"/>
        <v>294.27199999999999</v>
      </c>
      <c r="Z78" s="381">
        <f t="shared" si="7"/>
        <v>2.0949999999999998</v>
      </c>
      <c r="AA78" s="29">
        <f t="shared" si="7"/>
        <v>0.115</v>
      </c>
      <c r="AB78" s="29">
        <f t="shared" si="7"/>
        <v>0.70500000000000007</v>
      </c>
      <c r="AC78" s="29">
        <f t="shared" si="7"/>
        <v>0.33499999999999996</v>
      </c>
      <c r="AD78" s="75">
        <f t="shared" si="7"/>
        <v>0.19999999999999998</v>
      </c>
      <c r="AE78" s="601">
        <f t="shared" ref="AE78:AM78" si="8">AVERAGE(AE40:AE51)</f>
        <v>310.07500000000005</v>
      </c>
      <c r="AF78" s="401">
        <f t="shared" si="8"/>
        <v>308.52</v>
      </c>
      <c r="AG78" s="401">
        <f t="shared" si="8"/>
        <v>308.27</v>
      </c>
      <c r="AH78" s="401">
        <f t="shared" si="8"/>
        <v>308.24</v>
      </c>
      <c r="AI78" s="401">
        <f t="shared" si="8"/>
        <v>309.65499999999997</v>
      </c>
      <c r="AJ78" s="401">
        <f t="shared" si="8"/>
        <v>309.03999999999996</v>
      </c>
      <c r="AK78" s="401">
        <f t="shared" si="8"/>
        <v>309.58500000000004</v>
      </c>
      <c r="AL78" s="401">
        <f t="shared" si="8"/>
        <v>309.72500000000002</v>
      </c>
      <c r="AM78" s="401">
        <f t="shared" si="8"/>
        <v>309.47000000000003</v>
      </c>
      <c r="AN78" s="401"/>
      <c r="AO78" s="401">
        <f>AVERAGE(AO40:AO51)</f>
        <v>309.51</v>
      </c>
      <c r="AP78" s="401">
        <f>AVERAGE(AP40:AP51)</f>
        <v>308.375</v>
      </c>
      <c r="AQ78" s="29" t="s">
        <v>29</v>
      </c>
      <c r="AR78" s="401">
        <f>AVERAGE(AR40:AR51)</f>
        <v>306.54500000000002</v>
      </c>
      <c r="AS78" s="401">
        <f>AVERAGE(AS40:AS51)</f>
        <v>308.45499999999998</v>
      </c>
      <c r="AT78" s="401">
        <f>AVERAGE(AT40:AT51)</f>
        <v>285.62</v>
      </c>
      <c r="AU78" s="470">
        <f>AVERAGE(AU40:AU51)</f>
        <v>308.14999999999998</v>
      </c>
    </row>
    <row r="79" spans="1:47" x14ac:dyDescent="0.25">
      <c r="A79" s="585">
        <v>2009</v>
      </c>
      <c r="B79" s="985"/>
      <c r="C79" s="708">
        <f t="shared" ref="C79:L79" si="9">AVERAGE(C52:C63)</f>
        <v>1.9700000000000002</v>
      </c>
      <c r="D79" s="709">
        <f t="shared" si="9"/>
        <v>0.35272727272727278</v>
      </c>
      <c r="E79" s="709">
        <f t="shared" si="9"/>
        <v>3.5625</v>
      </c>
      <c r="F79" s="709">
        <f t="shared" si="9"/>
        <v>2.1625000000000001</v>
      </c>
      <c r="G79" s="709">
        <f t="shared" si="9"/>
        <v>2.2145454545454544</v>
      </c>
      <c r="H79" s="709">
        <f t="shared" si="9"/>
        <v>2.1500000000000004</v>
      </c>
      <c r="I79" s="709">
        <f t="shared" si="9"/>
        <v>7.3174999999999999</v>
      </c>
      <c r="J79" s="709">
        <f t="shared" si="9"/>
        <v>0.57363636363636372</v>
      </c>
      <c r="K79" s="709">
        <f t="shared" si="9"/>
        <v>3.0749999999999997</v>
      </c>
      <c r="L79" s="710">
        <f t="shared" si="9"/>
        <v>5.5125000000000002</v>
      </c>
      <c r="M79" s="583"/>
      <c r="N79" s="395">
        <f>AVERAGE(N54:N62)</f>
        <v>308.41400000000004</v>
      </c>
      <c r="O79" s="396">
        <f t="shared" ref="O79:T79" si="10">AVERAGE(O54:O62)</f>
        <v>307.55399999999997</v>
      </c>
      <c r="P79" s="396">
        <f t="shared" si="10"/>
        <v>308.66199999999998</v>
      </c>
      <c r="Q79" s="396">
        <f t="shared" si="10"/>
        <v>309.68599999999998</v>
      </c>
      <c r="R79" s="396">
        <f t="shared" si="10"/>
        <v>307.93199999999996</v>
      </c>
      <c r="S79" s="396">
        <f t="shared" si="10"/>
        <v>308.75599999999997</v>
      </c>
      <c r="T79" s="81">
        <f t="shared" si="10"/>
        <v>306.58800000000002</v>
      </c>
      <c r="U79" s="607"/>
      <c r="V79" s="604">
        <f>AVERAGE(V54:V62)</f>
        <v>311.89999999999998</v>
      </c>
      <c r="W79" s="605">
        <f>AVERAGE(W54:W62)</f>
        <v>312.37600000000003</v>
      </c>
      <c r="X79" s="605">
        <f>AVERAGE(X54:X62)</f>
        <v>309.71199999999999</v>
      </c>
      <c r="Y79" s="606">
        <f>AVERAGE(Y54:Y62)</f>
        <v>294.15399999999994</v>
      </c>
      <c r="Z79" s="381">
        <f>AVERAGE(Z54:Z60)</f>
        <v>2.04</v>
      </c>
      <c r="AA79" s="608">
        <v>0.12</v>
      </c>
      <c r="AB79" s="22">
        <v>0.35</v>
      </c>
      <c r="AC79" s="29">
        <f>AVERAGE(AC54:AC61)</f>
        <v>0.22500000000000001</v>
      </c>
      <c r="AD79" s="75">
        <f>AVERAGE(AD54:AD61)</f>
        <v>1.4999999999999999E-2</v>
      </c>
      <c r="AE79" s="601">
        <f t="shared" ref="AE79:AM79" si="11">AVERAGE(AE56:AE60)</f>
        <v>309.94500000000005</v>
      </c>
      <c r="AF79" s="401">
        <f t="shared" si="11"/>
        <v>308.46500000000003</v>
      </c>
      <c r="AG79" s="401">
        <f t="shared" si="11"/>
        <v>308.14499999999998</v>
      </c>
      <c r="AH79" s="401">
        <f t="shared" si="11"/>
        <v>308.09500000000003</v>
      </c>
      <c r="AI79" s="401">
        <f t="shared" si="11"/>
        <v>309.43</v>
      </c>
      <c r="AJ79" s="401">
        <f t="shared" si="11"/>
        <v>308.82</v>
      </c>
      <c r="AK79" s="401">
        <f t="shared" si="11"/>
        <v>309.375</v>
      </c>
      <c r="AL79" s="401">
        <f t="shared" si="11"/>
        <v>309.49</v>
      </c>
      <c r="AM79" s="401">
        <f t="shared" si="11"/>
        <v>309.255</v>
      </c>
      <c r="AN79" s="401">
        <f>AVERAGE(AN54:AN60)</f>
        <v>309.51</v>
      </c>
      <c r="AO79" s="401">
        <f>AVERAGE(AO54:AO60)</f>
        <v>309.30500000000001</v>
      </c>
      <c r="AP79" s="401">
        <f>AVERAGE(AP54:AP60)</f>
        <v>308.22000000000003</v>
      </c>
      <c r="AQ79" s="29"/>
      <c r="AR79" s="401">
        <f>AVERAGE(AR56:AR60)</f>
        <v>307.27999999999997</v>
      </c>
      <c r="AS79" s="401">
        <f>AVERAGE(AS56:AS60)</f>
        <v>308.255</v>
      </c>
      <c r="AT79" s="401">
        <f>AVERAGE(AT56:AT60)</f>
        <v>283.83000000000004</v>
      </c>
      <c r="AU79" s="470">
        <f>AVERAGE(AU56:AU60)</f>
        <v>307.84000000000003</v>
      </c>
    </row>
    <row r="80" spans="1:47" ht="13.8" thickBot="1" x14ac:dyDescent="0.3">
      <c r="A80" s="657">
        <v>2010</v>
      </c>
      <c r="B80" s="1175"/>
      <c r="C80" s="711">
        <f t="shared" ref="C80:L80" si="12">AVERAGE(C64:C74)</f>
        <v>5.6000000000000005</v>
      </c>
      <c r="D80" s="712">
        <f t="shared" si="12"/>
        <v>0.65</v>
      </c>
      <c r="E80" s="712">
        <f t="shared" si="12"/>
        <v>6.75</v>
      </c>
      <c r="F80" s="712">
        <f t="shared" si="12"/>
        <v>6.9749999999999996</v>
      </c>
      <c r="G80" s="712">
        <f t="shared" si="12"/>
        <v>4.6166666666666663</v>
      </c>
      <c r="H80" s="712">
        <f t="shared" si="12"/>
        <v>5.5333333333333341</v>
      </c>
      <c r="I80" s="712">
        <f t="shared" si="12"/>
        <v>11.8</v>
      </c>
      <c r="J80" s="712">
        <f t="shared" si="12"/>
        <v>3.4166666666666665</v>
      </c>
      <c r="K80" s="712">
        <f t="shared" si="12"/>
        <v>4.3999999999999995</v>
      </c>
      <c r="L80" s="713">
        <f t="shared" si="12"/>
        <v>20.725000000000001</v>
      </c>
      <c r="M80" s="598"/>
      <c r="N80" s="471">
        <f>AVERAGE(N54:N62)</f>
        <v>308.41400000000004</v>
      </c>
      <c r="O80" s="472">
        <f>AVERAGE(O54:O62)</f>
        <v>307.55399999999997</v>
      </c>
      <c r="P80" s="472">
        <f>AVERAGE(P53:P63)</f>
        <v>308.66199999999998</v>
      </c>
      <c r="Q80" s="472">
        <f>AVERAGE(Q53:Q63)</f>
        <v>309.68599999999998</v>
      </c>
      <c r="R80" s="472">
        <f>AVERAGE(R54:R62)</f>
        <v>307.93199999999996</v>
      </c>
      <c r="S80" s="472">
        <f>AVERAGE(S54:S62)</f>
        <v>308.75599999999997</v>
      </c>
      <c r="T80" s="473">
        <f>AVERAGE(T54:T62)</f>
        <v>306.58800000000002</v>
      </c>
      <c r="U80" s="591"/>
      <c r="V80" s="471">
        <f>AVERAGE(V54:V63)</f>
        <v>311.89999999999998</v>
      </c>
      <c r="W80" s="472">
        <f>AVERAGE(W54:W62)</f>
        <v>312.37600000000003</v>
      </c>
      <c r="X80" s="472">
        <f>AVERAGE(X53:X62)</f>
        <v>309.71199999999999</v>
      </c>
      <c r="Y80" s="473">
        <f>AVERAGE(Y54:Y62)</f>
        <v>294.15399999999994</v>
      </c>
      <c r="Z80" s="603">
        <f>AVERAGE(Z55:Z60)</f>
        <v>2.04</v>
      </c>
      <c r="AA80" s="593">
        <f>AVERAGE(AA55:AA61)</f>
        <v>0.12</v>
      </c>
      <c r="AB80" s="592">
        <f>AVERAGE(AB54:AB61)</f>
        <v>0.35</v>
      </c>
      <c r="AC80" s="43">
        <f>AVERAGE(AC54:AC62)</f>
        <v>0.22500000000000001</v>
      </c>
      <c r="AD80" s="594">
        <f>AVERAGE(AD54:AD62)</f>
        <v>1.4999999999999999E-2</v>
      </c>
      <c r="AE80" s="602">
        <f>AVERAGE(AE55:AE62)</f>
        <v>309.94500000000005</v>
      </c>
      <c r="AF80" s="589">
        <f>AVERAGE(AF55:AF62)</f>
        <v>308.46500000000003</v>
      </c>
      <c r="AG80" s="589">
        <f>AVERAGE(AG55:AG61)</f>
        <v>308.14499999999998</v>
      </c>
      <c r="AH80" s="589">
        <f>AVERAGE(AH55:AH61)</f>
        <v>308.09500000000003</v>
      </c>
      <c r="AI80" s="589">
        <f>AVERAGE(AI55:AI61)</f>
        <v>309.43</v>
      </c>
      <c r="AJ80" s="589">
        <f>AVERAGE(AJ55:AJ61)</f>
        <v>308.82</v>
      </c>
      <c r="AK80" s="589">
        <f>AVERAGE(AK55:AK62)</f>
        <v>309.375</v>
      </c>
      <c r="AL80" s="589">
        <f>AVERAGE(AL55:AL62)</f>
        <v>309.49</v>
      </c>
      <c r="AM80" s="589">
        <f>AVERAGE(AM55:AM61)</f>
        <v>309.255</v>
      </c>
      <c r="AN80" s="589">
        <f>AVERAGE(AN55:AN60)</f>
        <v>309.51</v>
      </c>
      <c r="AO80" s="589">
        <f>AVERAGE(AO55:AO61)</f>
        <v>309.30500000000001</v>
      </c>
      <c r="AP80" s="589">
        <f>AVERAGE(AP55:AP61)</f>
        <v>308.22000000000003</v>
      </c>
      <c r="AQ80" s="43"/>
      <c r="AR80" s="589">
        <f>AVERAGE(AR56:AR60)</f>
        <v>307.27999999999997</v>
      </c>
      <c r="AS80" s="589">
        <f>AVERAGE(AS55:AS61)</f>
        <v>308.255</v>
      </c>
      <c r="AT80" s="589">
        <f>AVERAGE(AT55:AT62)</f>
        <v>283.83000000000004</v>
      </c>
      <c r="AU80" s="590">
        <f>AVERAGE(AU55:AU62)</f>
        <v>307.84000000000003</v>
      </c>
    </row>
    <row r="81" spans="3:31" x14ac:dyDescent="0.25">
      <c r="AE81" s="19"/>
    </row>
    <row r="82" spans="3:31" x14ac:dyDescent="0.25">
      <c r="C82" s="97"/>
      <c r="D82" s="97"/>
      <c r="E82" s="228"/>
      <c r="F82" s="97"/>
      <c r="G82" s="390"/>
      <c r="H82" s="227"/>
      <c r="I82" s="227"/>
      <c r="J82" s="227"/>
      <c r="K82" s="227"/>
      <c r="L82" s="227"/>
      <c r="M82" s="227"/>
      <c r="N82" s="98"/>
      <c r="O82" s="19"/>
      <c r="W82" s="19"/>
      <c r="X82" s="19"/>
      <c r="Y82" s="19"/>
      <c r="AE82" s="19"/>
    </row>
    <row r="83" spans="3:31" x14ac:dyDescent="0.25">
      <c r="J83" s="19"/>
      <c r="O83" s="19"/>
      <c r="P83" s="19"/>
      <c r="Q83" s="19"/>
      <c r="R83" s="19"/>
      <c r="AE83" s="19"/>
    </row>
    <row r="84" spans="3:31" x14ac:dyDescent="0.25">
      <c r="J84" s="19"/>
      <c r="O84" s="19"/>
      <c r="P84" s="19"/>
      <c r="Q84" s="19"/>
      <c r="R84" s="19"/>
      <c r="AE84" s="19"/>
    </row>
    <row r="85" spans="3:31" x14ac:dyDescent="0.25">
      <c r="J85" s="19"/>
      <c r="O85" s="19"/>
      <c r="P85" s="19"/>
      <c r="Q85" s="19"/>
      <c r="R85" s="19"/>
      <c r="AE85" s="19"/>
    </row>
    <row r="86" spans="3:31" x14ac:dyDescent="0.25">
      <c r="J86" s="19"/>
      <c r="O86" s="19"/>
      <c r="P86" s="19"/>
      <c r="Q86" s="19"/>
      <c r="R86" s="19"/>
      <c r="AE86" s="19"/>
    </row>
    <row r="87" spans="3:31" x14ac:dyDescent="0.25">
      <c r="J87" s="19"/>
      <c r="O87" s="19"/>
      <c r="P87" s="19"/>
      <c r="Q87" s="19"/>
      <c r="R87" s="19"/>
      <c r="AB87" s="19"/>
      <c r="AC87" s="19"/>
      <c r="AD87" s="19"/>
      <c r="AE87" s="19"/>
    </row>
    <row r="88" spans="3:31" x14ac:dyDescent="0.25">
      <c r="J88" s="19"/>
      <c r="O88" s="19"/>
      <c r="P88" s="19"/>
      <c r="Q88" s="19"/>
      <c r="R88" s="19"/>
      <c r="AB88" s="19"/>
      <c r="AC88" s="19"/>
      <c r="AD88" s="19"/>
      <c r="AE88" s="19"/>
    </row>
    <row r="89" spans="3:31" x14ac:dyDescent="0.25">
      <c r="J89" s="19"/>
      <c r="O89" s="19"/>
      <c r="AB89" s="19"/>
      <c r="AC89" s="19"/>
      <c r="AD89" s="19"/>
      <c r="AE89" s="19"/>
    </row>
    <row r="90" spans="3:31" x14ac:dyDescent="0.25">
      <c r="AB90" s="19"/>
      <c r="AC90" s="19"/>
      <c r="AD90" s="19"/>
      <c r="AE90" s="19"/>
    </row>
    <row r="91" spans="3:31" x14ac:dyDescent="0.25">
      <c r="AB91" s="19"/>
      <c r="AC91" s="19"/>
      <c r="AD91" s="19"/>
      <c r="AE91" s="19"/>
    </row>
    <row r="92" spans="3:31" x14ac:dyDescent="0.25">
      <c r="AE92" s="19"/>
    </row>
    <row r="93" spans="3:31" x14ac:dyDescent="0.25">
      <c r="AE93" s="19"/>
    </row>
    <row r="94" spans="3:31" x14ac:dyDescent="0.25">
      <c r="AE94" s="19"/>
    </row>
    <row r="95" spans="3:31" x14ac:dyDescent="0.25">
      <c r="AE95" s="19"/>
    </row>
  </sheetData>
  <mergeCells count="53">
    <mergeCell ref="B75:B80"/>
    <mergeCell ref="A28:A39"/>
    <mergeCell ref="Y1:Y3"/>
    <mergeCell ref="C1:C3"/>
    <mergeCell ref="D1:D3"/>
    <mergeCell ref="N1:N3"/>
    <mergeCell ref="G1:G3"/>
    <mergeCell ref="H1:H3"/>
    <mergeCell ref="I1:I3"/>
    <mergeCell ref="M1:M3"/>
    <mergeCell ref="T1:T3"/>
    <mergeCell ref="U1:U3"/>
    <mergeCell ref="V1:V3"/>
    <mergeCell ref="W1:W3"/>
    <mergeCell ref="X1:X3"/>
    <mergeCell ref="L1:L3"/>
    <mergeCell ref="AU1:AU3"/>
    <mergeCell ref="AQ1:AQ3"/>
    <mergeCell ref="AR1:AR3"/>
    <mergeCell ref="AS1:AS3"/>
    <mergeCell ref="AT1:AT3"/>
    <mergeCell ref="AP1:AP3"/>
    <mergeCell ref="AI1:AI3"/>
    <mergeCell ref="AJ1:AJ3"/>
    <mergeCell ref="AK1:AK3"/>
    <mergeCell ref="AL1:AL3"/>
    <mergeCell ref="AO1:AO3"/>
    <mergeCell ref="AM1:AM3"/>
    <mergeCell ref="AN1:AN3"/>
    <mergeCell ref="AE1:AE3"/>
    <mergeCell ref="AF1:AF3"/>
    <mergeCell ref="AG1:AG3"/>
    <mergeCell ref="AA1:AA3"/>
    <mergeCell ref="AH1:AH3"/>
    <mergeCell ref="AD1:AD3"/>
    <mergeCell ref="AC1:AC3"/>
    <mergeCell ref="AB1:AB3"/>
    <mergeCell ref="Z1:Z3"/>
    <mergeCell ref="A64:A74"/>
    <mergeCell ref="A52:A63"/>
    <mergeCell ref="J1:J3"/>
    <mergeCell ref="K1:K3"/>
    <mergeCell ref="B1:B3"/>
    <mergeCell ref="A40:A51"/>
    <mergeCell ref="A4:A15"/>
    <mergeCell ref="A16:A27"/>
    <mergeCell ref="E1:E3"/>
    <mergeCell ref="F1:F3"/>
    <mergeCell ref="S1:S3"/>
    <mergeCell ref="O1:O3"/>
    <mergeCell ref="P1:P3"/>
    <mergeCell ref="Q1:Q3"/>
    <mergeCell ref="R1:R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rowBreaks count="1" manualBreakCount="1">
    <brk id="5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workbookViewId="0">
      <selection activeCell="J11" sqref="J11"/>
    </sheetView>
  </sheetViews>
  <sheetFormatPr defaultRowHeight="13.2" x14ac:dyDescent="0.25"/>
  <cols>
    <col min="1" max="1" width="15.88671875" customWidth="1"/>
    <col min="2" max="2" width="19" customWidth="1"/>
    <col min="5" max="5" width="29.33203125" customWidth="1"/>
    <col min="6" max="8" width="9.88671875" customWidth="1"/>
    <col min="9" max="9" width="6" customWidth="1"/>
    <col min="10" max="10" width="10.44140625" customWidth="1"/>
    <col min="11" max="11" width="3.109375" customWidth="1"/>
  </cols>
  <sheetData>
    <row r="3" spans="1:14" ht="12.75" customHeight="1" x14ac:dyDescent="0.25">
      <c r="A3" s="1233" t="s">
        <v>199</v>
      </c>
      <c r="B3" s="1233"/>
      <c r="C3" s="1233"/>
      <c r="D3" s="1233"/>
      <c r="E3" s="1233"/>
      <c r="F3" s="1233"/>
      <c r="G3" s="1233"/>
      <c r="H3" s="1233"/>
      <c r="I3" s="1233"/>
      <c r="J3" s="1233"/>
      <c r="K3" s="1233"/>
    </row>
    <row r="4" spans="1:14" x14ac:dyDescent="0.25">
      <c r="A4" s="1233"/>
      <c r="B4" s="1233"/>
      <c r="C4" s="1233"/>
      <c r="D4" s="1233"/>
      <c r="E4" s="1233"/>
      <c r="F4" s="1233"/>
      <c r="G4" s="1233"/>
      <c r="H4" s="1233"/>
      <c r="I4" s="1233"/>
      <c r="J4" s="1233"/>
      <c r="K4" s="1233"/>
    </row>
    <row r="5" spans="1:14" ht="20.25" customHeight="1" x14ac:dyDescent="0.25">
      <c r="A5" s="1233"/>
      <c r="B5" s="1233"/>
      <c r="C5" s="1233"/>
      <c r="D5" s="1233"/>
      <c r="E5" s="1233"/>
      <c r="F5" s="1233"/>
      <c r="G5" s="1233"/>
      <c r="H5" s="1233"/>
      <c r="I5" s="1233"/>
      <c r="J5" s="1233"/>
      <c r="K5" s="1233"/>
    </row>
    <row r="6" spans="1:14" ht="23.25" customHeight="1" thickBot="1" x14ac:dyDescent="0.35">
      <c r="A6" s="658"/>
      <c r="B6" s="1237" t="s">
        <v>200</v>
      </c>
      <c r="C6" s="1237"/>
      <c r="D6" s="1237"/>
      <c r="E6" s="1237"/>
      <c r="F6" s="1237"/>
      <c r="G6" s="1237"/>
      <c r="H6" s="1237"/>
      <c r="I6" s="1237"/>
      <c r="J6" s="659"/>
      <c r="K6" s="659"/>
      <c r="L6" s="475"/>
      <c r="M6" s="475"/>
      <c r="N6" s="475"/>
    </row>
    <row r="7" spans="1:14" ht="24.75" customHeight="1" thickBot="1" x14ac:dyDescent="0.3">
      <c r="B7" s="476"/>
      <c r="C7" s="1238" t="s">
        <v>109</v>
      </c>
      <c r="D7" s="1238"/>
      <c r="E7" s="1238"/>
      <c r="F7" s="1238" t="s">
        <v>110</v>
      </c>
      <c r="G7" s="1238"/>
      <c r="H7" s="1238" t="s">
        <v>111</v>
      </c>
      <c r="I7" s="1239"/>
      <c r="J7" s="241"/>
      <c r="K7" s="241"/>
    </row>
    <row r="8" spans="1:14" ht="20.100000000000001" customHeight="1" x14ac:dyDescent="0.25">
      <c r="B8" s="1198" t="s">
        <v>157</v>
      </c>
      <c r="C8" s="1234" t="s">
        <v>112</v>
      </c>
      <c r="D8" s="1235"/>
      <c r="E8" s="1235"/>
      <c r="F8" s="1240" t="s">
        <v>113</v>
      </c>
      <c r="G8" s="1240"/>
      <c r="H8" s="1242"/>
      <c r="I8" s="1243"/>
      <c r="J8" s="259"/>
      <c r="K8" s="259"/>
    </row>
    <row r="9" spans="1:14" ht="20.100000000000001" customHeight="1" x14ac:dyDescent="0.25">
      <c r="B9" s="1199"/>
      <c r="C9" s="1223" t="s">
        <v>114</v>
      </c>
      <c r="D9" s="1224"/>
      <c r="E9" s="1224"/>
      <c r="F9" s="1227" t="s">
        <v>113</v>
      </c>
      <c r="G9" s="1227"/>
      <c r="H9" s="1227"/>
      <c r="I9" s="1241"/>
      <c r="J9" s="259"/>
      <c r="K9" s="259"/>
    </row>
    <row r="10" spans="1:14" ht="23.25" customHeight="1" x14ac:dyDescent="0.25">
      <c r="B10" s="1199"/>
      <c r="C10" s="1223" t="s">
        <v>175</v>
      </c>
      <c r="D10" s="1224"/>
      <c r="E10" s="1224"/>
      <c r="F10" s="1236" t="s">
        <v>177</v>
      </c>
      <c r="G10" s="1236"/>
      <c r="H10" s="1225"/>
      <c r="I10" s="1226"/>
      <c r="J10" s="259"/>
      <c r="K10" s="259"/>
    </row>
    <row r="11" spans="1:14" ht="20.100000000000001" customHeight="1" x14ac:dyDescent="0.25">
      <c r="B11" s="1199"/>
      <c r="C11" s="1223" t="s">
        <v>176</v>
      </c>
      <c r="D11" s="1224"/>
      <c r="E11" s="1224"/>
      <c r="F11" s="1227" t="s">
        <v>116</v>
      </c>
      <c r="G11" s="1227"/>
      <c r="H11" s="1225"/>
      <c r="I11" s="1226"/>
      <c r="J11" s="259"/>
      <c r="K11" s="259"/>
    </row>
    <row r="12" spans="1:14" ht="20.100000000000001" customHeight="1" thickBot="1" x14ac:dyDescent="0.3">
      <c r="B12" s="1200"/>
      <c r="C12" s="1221" t="s">
        <v>117</v>
      </c>
      <c r="D12" s="1222"/>
      <c r="E12" s="1222"/>
      <c r="F12" s="1201" t="s">
        <v>185</v>
      </c>
      <c r="G12" s="1201"/>
      <c r="H12" s="1201"/>
      <c r="I12" s="1202"/>
      <c r="J12" s="259"/>
      <c r="K12" s="259"/>
    </row>
    <row r="13" spans="1:14" ht="9.9" customHeight="1" x14ac:dyDescent="0.25">
      <c r="B13" s="1203" t="s">
        <v>121</v>
      </c>
      <c r="C13" s="1205" t="s">
        <v>122</v>
      </c>
      <c r="D13" s="1205"/>
      <c r="E13" s="1206"/>
      <c r="F13" s="1209" t="s">
        <v>123</v>
      </c>
      <c r="G13" s="1206"/>
      <c r="H13" s="1211" t="s">
        <v>188</v>
      </c>
      <c r="I13" s="1212"/>
      <c r="J13" s="259"/>
      <c r="K13" s="259"/>
    </row>
    <row r="14" spans="1:14" ht="9.9" customHeight="1" x14ac:dyDescent="0.25">
      <c r="B14" s="1203"/>
      <c r="C14" s="1207"/>
      <c r="D14" s="1207"/>
      <c r="E14" s="1208"/>
      <c r="F14" s="1210"/>
      <c r="G14" s="1208"/>
      <c r="H14" s="1213"/>
      <c r="I14" s="1214"/>
      <c r="J14" s="259"/>
      <c r="K14" s="259"/>
    </row>
    <row r="15" spans="1:14" ht="9.9" customHeight="1" x14ac:dyDescent="0.25">
      <c r="B15" s="1203"/>
      <c r="C15" s="1215" t="s">
        <v>124</v>
      </c>
      <c r="D15" s="1216"/>
      <c r="E15" s="1217"/>
      <c r="F15" s="1183" t="s">
        <v>125</v>
      </c>
      <c r="G15" s="1184"/>
      <c r="H15" s="1187" t="s">
        <v>188</v>
      </c>
      <c r="I15" s="1188"/>
      <c r="J15" s="259"/>
      <c r="K15" s="259"/>
    </row>
    <row r="16" spans="1:14" ht="9.9" customHeight="1" thickBot="1" x14ac:dyDescent="0.3">
      <c r="B16" s="1204"/>
      <c r="C16" s="1218"/>
      <c r="D16" s="1219"/>
      <c r="E16" s="1220"/>
      <c r="F16" s="1185"/>
      <c r="G16" s="1186"/>
      <c r="H16" s="1181"/>
      <c r="I16" s="1182"/>
      <c r="J16" s="259"/>
      <c r="K16" s="259"/>
    </row>
    <row r="17" spans="2:13" ht="15" customHeight="1" x14ac:dyDescent="0.25">
      <c r="B17" s="1228" t="s">
        <v>118</v>
      </c>
      <c r="C17" s="1229" t="s">
        <v>119</v>
      </c>
      <c r="D17" s="1229"/>
      <c r="E17" s="1230"/>
      <c r="F17" s="1179" t="s">
        <v>125</v>
      </c>
      <c r="G17" s="1231"/>
      <c r="H17" s="1179" t="s">
        <v>120</v>
      </c>
      <c r="I17" s="1180"/>
    </row>
    <row r="18" spans="2:13" ht="12.75" customHeight="1" thickBot="1" x14ac:dyDescent="0.3">
      <c r="B18" s="1204"/>
      <c r="C18" s="1219"/>
      <c r="D18" s="1219"/>
      <c r="E18" s="1220"/>
      <c r="F18" s="1181"/>
      <c r="G18" s="1232"/>
      <c r="H18" s="1181"/>
      <c r="I18" s="1182"/>
    </row>
    <row r="19" spans="2:13" ht="25.5" customHeight="1" thickBot="1" x14ac:dyDescent="0.3">
      <c r="B19" s="479" t="s">
        <v>158</v>
      </c>
      <c r="C19" s="726" t="s">
        <v>186</v>
      </c>
      <c r="D19" s="727"/>
      <c r="E19" s="727"/>
      <c r="F19" s="1176" t="s">
        <v>115</v>
      </c>
      <c r="G19" s="1178"/>
      <c r="H19" s="1176" t="s">
        <v>140</v>
      </c>
      <c r="I19" s="1177"/>
    </row>
    <row r="20" spans="2:13" ht="25.5" customHeight="1" thickBot="1" x14ac:dyDescent="0.3">
      <c r="B20" s="450" t="s">
        <v>121</v>
      </c>
      <c r="C20" s="1196" t="s">
        <v>187</v>
      </c>
      <c r="D20" s="1197"/>
      <c r="E20" s="1197"/>
      <c r="F20" s="1195" t="s">
        <v>115</v>
      </c>
      <c r="G20" s="1195"/>
      <c r="H20" s="1191" t="s">
        <v>189</v>
      </c>
      <c r="I20" s="1192"/>
    </row>
    <row r="21" spans="2:13" s="483" customFormat="1" ht="13.5" customHeight="1" x14ac:dyDescent="0.25">
      <c r="B21" s="480"/>
      <c r="C21" s="481"/>
      <c r="D21" s="481"/>
      <c r="E21" s="481"/>
      <c r="F21" s="97"/>
      <c r="G21" s="97"/>
      <c r="H21" s="482"/>
      <c r="I21" s="482"/>
    </row>
    <row r="22" spans="2:13" ht="25.5" customHeight="1" x14ac:dyDescent="0.25">
      <c r="B22" s="1193" t="s">
        <v>178</v>
      </c>
      <c r="C22" s="1193"/>
      <c r="D22" s="1193"/>
      <c r="E22" s="1193"/>
      <c r="F22" s="1193"/>
      <c r="G22" s="1193"/>
      <c r="H22" s="1193"/>
      <c r="I22" s="1193"/>
      <c r="J22" s="98"/>
      <c r="K22" s="1189" t="s">
        <v>163</v>
      </c>
    </row>
    <row r="23" spans="2:13" ht="9" customHeight="1" x14ac:dyDescent="0.25">
      <c r="K23" s="1190"/>
    </row>
    <row r="24" spans="2:13" ht="37.5" customHeight="1" x14ac:dyDescent="0.25">
      <c r="B24" s="1193" t="s">
        <v>190</v>
      </c>
      <c r="C24" s="1194"/>
      <c r="D24" s="1194"/>
      <c r="E24" s="1194"/>
      <c r="F24" s="1194"/>
      <c r="G24" s="1194"/>
      <c r="H24" s="1194"/>
      <c r="I24" s="1194"/>
      <c r="K24" s="1190"/>
      <c r="M24" s="485"/>
    </row>
    <row r="25" spans="2:13" x14ac:dyDescent="0.25">
      <c r="K25" s="1190"/>
      <c r="M25" s="485"/>
    </row>
    <row r="26" spans="2:13" x14ac:dyDescent="0.25">
      <c r="K26" s="486"/>
      <c r="M26" s="485"/>
    </row>
    <row r="27" spans="2:13" x14ac:dyDescent="0.25">
      <c r="K27" s="486"/>
      <c r="M27" s="485"/>
    </row>
  </sheetData>
  <mergeCells count="40">
    <mergeCell ref="B17:B18"/>
    <mergeCell ref="C17:E18"/>
    <mergeCell ref="F17:G18"/>
    <mergeCell ref="A3:K5"/>
    <mergeCell ref="F9:G9"/>
    <mergeCell ref="C8:E8"/>
    <mergeCell ref="C9:E9"/>
    <mergeCell ref="F10:G10"/>
    <mergeCell ref="B6:I6"/>
    <mergeCell ref="C7:E7"/>
    <mergeCell ref="H10:I10"/>
    <mergeCell ref="H7:I7"/>
    <mergeCell ref="F7:G7"/>
    <mergeCell ref="F8:G8"/>
    <mergeCell ref="H9:I9"/>
    <mergeCell ref="H8:I8"/>
    <mergeCell ref="B8:B12"/>
    <mergeCell ref="H12:I12"/>
    <mergeCell ref="B13:B16"/>
    <mergeCell ref="C13:E14"/>
    <mergeCell ref="F13:G14"/>
    <mergeCell ref="H13:I14"/>
    <mergeCell ref="C15:E16"/>
    <mergeCell ref="C12:E12"/>
    <mergeCell ref="C10:E10"/>
    <mergeCell ref="H11:I11"/>
    <mergeCell ref="F11:G11"/>
    <mergeCell ref="F12:G12"/>
    <mergeCell ref="C11:E11"/>
    <mergeCell ref="K22:K25"/>
    <mergeCell ref="H20:I20"/>
    <mergeCell ref="B24:I24"/>
    <mergeCell ref="B22:I22"/>
    <mergeCell ref="F20:G20"/>
    <mergeCell ref="C20:E20"/>
    <mergeCell ref="H19:I19"/>
    <mergeCell ref="F19:G19"/>
    <mergeCell ref="H17:I18"/>
    <mergeCell ref="F15:G16"/>
    <mergeCell ref="H15:I1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copies="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6"/>
  <sheetViews>
    <sheetView topLeftCell="L1" workbookViewId="0">
      <selection activeCell="F34" sqref="F34"/>
    </sheetView>
  </sheetViews>
  <sheetFormatPr defaultRowHeight="13.2" x14ac:dyDescent="0.25"/>
  <sheetData>
    <row r="2" spans="2:15" ht="21" x14ac:dyDescent="0.4">
      <c r="D2" s="718" t="s">
        <v>17</v>
      </c>
      <c r="E2" s="718" t="s">
        <v>18</v>
      </c>
      <c r="F2" s="718" t="s">
        <v>20</v>
      </c>
      <c r="G2" s="718" t="s">
        <v>21</v>
      </c>
      <c r="H2" s="718" t="s">
        <v>22</v>
      </c>
      <c r="I2" s="718" t="s">
        <v>23</v>
      </c>
      <c r="J2" s="718" t="s">
        <v>24</v>
      </c>
      <c r="K2" s="718" t="s">
        <v>25</v>
      </c>
      <c r="L2" s="718" t="s">
        <v>26</v>
      </c>
      <c r="M2" s="718" t="s">
        <v>27</v>
      </c>
    </row>
    <row r="3" spans="2:15" x14ac:dyDescent="0.25">
      <c r="B3" s="715"/>
      <c r="C3" s="716" t="s">
        <v>143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2:15" x14ac:dyDescent="0.25">
      <c r="B4" s="715"/>
      <c r="C4" s="716" t="s">
        <v>144</v>
      </c>
      <c r="D4" s="717"/>
      <c r="E4" s="717">
        <v>0.4</v>
      </c>
      <c r="F4" s="717"/>
      <c r="G4" s="717"/>
      <c r="H4" s="717">
        <v>3.8</v>
      </c>
      <c r="I4" s="717">
        <v>4.0999999999999996</v>
      </c>
      <c r="J4" s="717"/>
      <c r="K4" s="717">
        <v>1.8</v>
      </c>
      <c r="L4" s="717"/>
      <c r="M4" s="717"/>
      <c r="N4" s="98"/>
      <c r="O4" s="98"/>
    </row>
    <row r="5" spans="2:15" x14ac:dyDescent="0.25">
      <c r="B5" s="715"/>
      <c r="C5" s="716" t="s">
        <v>145</v>
      </c>
      <c r="D5" s="717">
        <v>2.8</v>
      </c>
      <c r="E5" s="717"/>
      <c r="F5" s="717">
        <v>5.4</v>
      </c>
      <c r="G5" s="717">
        <v>4.7</v>
      </c>
      <c r="H5" s="717"/>
      <c r="I5" s="717"/>
      <c r="J5" s="717">
        <v>10.9</v>
      </c>
      <c r="K5" s="717"/>
      <c r="L5" s="717">
        <v>4.0999999999999996</v>
      </c>
      <c r="M5" s="717">
        <v>16.5</v>
      </c>
      <c r="N5" s="98"/>
      <c r="O5" s="98"/>
    </row>
    <row r="6" spans="2:15" x14ac:dyDescent="0.25">
      <c r="B6" s="715"/>
      <c r="C6" s="716" t="s">
        <v>146</v>
      </c>
      <c r="D6" s="717"/>
      <c r="E6" s="717">
        <v>0.4</v>
      </c>
      <c r="F6" s="717"/>
      <c r="G6" s="717"/>
      <c r="H6" s="717">
        <v>4</v>
      </c>
      <c r="I6" s="717">
        <v>4.7</v>
      </c>
      <c r="J6" s="717"/>
      <c r="K6" s="717">
        <v>3.6</v>
      </c>
      <c r="L6" s="717"/>
      <c r="M6" s="717"/>
      <c r="N6" s="98"/>
      <c r="O6" s="98"/>
    </row>
    <row r="7" spans="2:15" x14ac:dyDescent="0.25">
      <c r="B7" s="715"/>
      <c r="C7" s="716" t="s">
        <v>147</v>
      </c>
      <c r="D7" s="717"/>
      <c r="E7" s="717"/>
      <c r="F7" s="717"/>
      <c r="G7" s="717"/>
      <c r="H7" s="717"/>
      <c r="I7" s="717"/>
      <c r="J7" s="717"/>
      <c r="K7" s="717"/>
      <c r="L7" s="717"/>
      <c r="M7" s="717"/>
      <c r="N7" s="98"/>
      <c r="O7" s="98"/>
    </row>
    <row r="8" spans="2:15" x14ac:dyDescent="0.25">
      <c r="B8" s="715"/>
      <c r="C8" s="716" t="s">
        <v>148</v>
      </c>
      <c r="D8" s="717">
        <v>7.8</v>
      </c>
      <c r="E8" s="717">
        <v>1.2</v>
      </c>
      <c r="F8" s="717">
        <v>8.6999999999999993</v>
      </c>
      <c r="G8" s="717">
        <v>9.5</v>
      </c>
      <c r="H8" s="717">
        <v>6.2</v>
      </c>
      <c r="I8" s="717">
        <v>8</v>
      </c>
      <c r="J8" s="717">
        <v>14.2</v>
      </c>
      <c r="K8" s="717">
        <v>5.3</v>
      </c>
      <c r="L8" s="717">
        <v>5.5</v>
      </c>
      <c r="M8" s="717">
        <v>28.9</v>
      </c>
      <c r="N8" s="98"/>
      <c r="O8" s="98"/>
    </row>
    <row r="9" spans="2:15" x14ac:dyDescent="0.25">
      <c r="B9" s="715"/>
      <c r="C9" s="716" t="s">
        <v>149</v>
      </c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98"/>
      <c r="O9" s="98"/>
    </row>
    <row r="10" spans="2:15" x14ac:dyDescent="0.25">
      <c r="B10" s="715"/>
      <c r="C10" s="716" t="s">
        <v>150</v>
      </c>
      <c r="D10" s="717"/>
      <c r="E10" s="717">
        <v>0.8</v>
      </c>
      <c r="F10" s="717"/>
      <c r="G10" s="717"/>
      <c r="H10" s="717">
        <v>4.9000000000000004</v>
      </c>
      <c r="I10" s="717">
        <v>6.3</v>
      </c>
      <c r="J10" s="717"/>
      <c r="K10" s="717">
        <v>3.2</v>
      </c>
      <c r="L10" s="717"/>
      <c r="M10" s="717"/>
      <c r="N10" s="98"/>
      <c r="O10" s="98"/>
    </row>
    <row r="11" spans="2:15" x14ac:dyDescent="0.25">
      <c r="B11" s="715"/>
      <c r="C11" s="716" t="s">
        <v>151</v>
      </c>
      <c r="D11" s="717">
        <v>6.5</v>
      </c>
      <c r="E11" s="717"/>
      <c r="F11" s="717">
        <v>7</v>
      </c>
      <c r="G11" s="717">
        <v>8</v>
      </c>
      <c r="H11" s="717"/>
      <c r="I11" s="717"/>
      <c r="J11" s="717">
        <v>9.6</v>
      </c>
      <c r="K11" s="717"/>
      <c r="L11" s="717">
        <v>4.0999999999999996</v>
      </c>
      <c r="M11" s="717">
        <v>12.5</v>
      </c>
      <c r="N11" s="98"/>
      <c r="O11" s="98"/>
    </row>
    <row r="12" spans="2:15" x14ac:dyDescent="0.25">
      <c r="B12" s="715"/>
      <c r="C12" s="716" t="s">
        <v>152</v>
      </c>
      <c r="D12" s="717"/>
      <c r="E12" s="717">
        <v>0.6</v>
      </c>
      <c r="F12" s="717"/>
      <c r="G12" s="717"/>
      <c r="H12" s="717">
        <v>4.3</v>
      </c>
      <c r="I12" s="717">
        <v>5.2</v>
      </c>
      <c r="J12" s="717"/>
      <c r="K12" s="717">
        <v>2.1</v>
      </c>
      <c r="L12" s="717"/>
      <c r="M12" s="717"/>
      <c r="N12" s="98"/>
      <c r="O12" s="98"/>
    </row>
    <row r="13" spans="2:15" x14ac:dyDescent="0.25">
      <c r="B13" s="715"/>
      <c r="C13" s="716" t="s">
        <v>153</v>
      </c>
      <c r="D13" s="717"/>
      <c r="E13" s="717"/>
      <c r="F13" s="717"/>
      <c r="G13" s="717"/>
      <c r="H13" s="717"/>
      <c r="I13" s="717"/>
      <c r="J13" s="717"/>
      <c r="K13" s="717"/>
      <c r="L13" s="717"/>
      <c r="M13" s="717"/>
      <c r="N13" s="98"/>
      <c r="O13" s="98"/>
    </row>
    <row r="14" spans="2:15" x14ac:dyDescent="0.25">
      <c r="B14" s="715"/>
      <c r="C14" s="716" t="s">
        <v>154</v>
      </c>
      <c r="D14" s="717">
        <v>5.3</v>
      </c>
      <c r="E14" s="717">
        <v>0.5</v>
      </c>
      <c r="F14" s="717">
        <v>5.9</v>
      </c>
      <c r="G14" s="717">
        <v>5.7</v>
      </c>
      <c r="H14" s="717">
        <v>4.5</v>
      </c>
      <c r="I14" s="717">
        <v>4.9000000000000004</v>
      </c>
      <c r="J14" s="717">
        <v>12.5</v>
      </c>
      <c r="K14" s="717">
        <v>4.5</v>
      </c>
      <c r="L14" s="717">
        <v>3.9</v>
      </c>
      <c r="M14" s="717">
        <v>25</v>
      </c>
      <c r="N14" s="98"/>
      <c r="O14" s="98"/>
    </row>
    <row r="15" spans="2:15" x14ac:dyDescent="0.25">
      <c r="B15" s="715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</row>
    <row r="16" spans="2:15" x14ac:dyDescent="0.25">
      <c r="B16" s="715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</row>
    <row r="17" spans="2:15" ht="21" x14ac:dyDescent="0.4">
      <c r="B17" s="715"/>
      <c r="D17" s="719" t="s">
        <v>36</v>
      </c>
      <c r="E17" s="719" t="s">
        <v>38</v>
      </c>
      <c r="F17" s="719" t="s">
        <v>39</v>
      </c>
      <c r="G17" s="720" t="s">
        <v>40</v>
      </c>
      <c r="H17" s="720" t="s">
        <v>41</v>
      </c>
      <c r="I17" s="720" t="s">
        <v>42</v>
      </c>
      <c r="J17" s="720" t="s">
        <v>43</v>
      </c>
      <c r="K17" s="98"/>
      <c r="L17" s="98"/>
      <c r="M17" s="98"/>
      <c r="N17" s="98"/>
      <c r="O17" s="98"/>
    </row>
    <row r="18" spans="2:15" x14ac:dyDescent="0.25">
      <c r="B18" s="715"/>
      <c r="C18" s="716" t="s">
        <v>143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</row>
    <row r="19" spans="2:15" x14ac:dyDescent="0.25">
      <c r="B19" s="715"/>
      <c r="C19" s="716" t="s">
        <v>144</v>
      </c>
      <c r="D19" s="259"/>
      <c r="E19" s="259"/>
      <c r="F19" s="259"/>
      <c r="G19" s="259"/>
      <c r="H19" s="259"/>
      <c r="I19" s="259"/>
      <c r="J19" s="259"/>
      <c r="K19" s="98"/>
    </row>
    <row r="20" spans="2:15" x14ac:dyDescent="0.25">
      <c r="B20" s="715"/>
      <c r="C20" s="716" t="s">
        <v>145</v>
      </c>
      <c r="D20" s="259">
        <v>308.56</v>
      </c>
      <c r="E20" s="259">
        <v>308.37</v>
      </c>
      <c r="F20" s="259">
        <v>309.54000000000002</v>
      </c>
      <c r="G20" s="259">
        <v>309.95999999999998</v>
      </c>
      <c r="H20" s="259">
        <v>308.26</v>
      </c>
      <c r="I20" s="259">
        <v>309.99</v>
      </c>
      <c r="J20" s="259">
        <v>307.17</v>
      </c>
      <c r="K20" s="98"/>
    </row>
    <row r="21" spans="2:15" x14ac:dyDescent="0.25">
      <c r="B21" s="714"/>
      <c r="C21" s="716" t="s">
        <v>146</v>
      </c>
      <c r="D21" s="259"/>
      <c r="E21" s="259"/>
      <c r="F21" s="259"/>
      <c r="G21" s="259"/>
      <c r="H21" s="259"/>
      <c r="I21" s="259"/>
      <c r="J21" s="259"/>
      <c r="K21" s="98"/>
    </row>
    <row r="22" spans="2:15" x14ac:dyDescent="0.25">
      <c r="C22" s="716" t="s">
        <v>147</v>
      </c>
      <c r="D22" s="259">
        <v>308.58999999999997</v>
      </c>
      <c r="E22" s="259">
        <v>308.56</v>
      </c>
      <c r="F22" s="259">
        <v>309.60000000000002</v>
      </c>
      <c r="G22" s="259">
        <v>310.02999999999997</v>
      </c>
      <c r="H22" s="259">
        <v>308.48</v>
      </c>
      <c r="I22" s="259">
        <v>309.97000000000003</v>
      </c>
      <c r="J22" s="259">
        <v>307.14999999999998</v>
      </c>
      <c r="K22" s="98"/>
    </row>
    <row r="23" spans="2:15" x14ac:dyDescent="0.25">
      <c r="C23" s="716" t="s">
        <v>148</v>
      </c>
      <c r="D23" s="259"/>
      <c r="E23" s="259"/>
      <c r="F23" s="259"/>
      <c r="G23" s="259"/>
      <c r="H23" s="259"/>
      <c r="I23" s="259"/>
      <c r="J23" s="259"/>
      <c r="K23" s="98"/>
    </row>
    <row r="24" spans="2:15" x14ac:dyDescent="0.25">
      <c r="C24" s="716" t="s">
        <v>149</v>
      </c>
      <c r="D24" s="259">
        <v>308.67</v>
      </c>
      <c r="E24" s="259">
        <v>308.62</v>
      </c>
      <c r="F24" s="259">
        <v>309.67</v>
      </c>
      <c r="G24" s="259">
        <v>310.77</v>
      </c>
      <c r="H24" s="259">
        <v>308.76</v>
      </c>
      <c r="I24" s="259">
        <v>310.04000000000002</v>
      </c>
      <c r="J24" s="259">
        <v>307.18</v>
      </c>
      <c r="K24" s="98"/>
    </row>
    <row r="25" spans="2:15" x14ac:dyDescent="0.25">
      <c r="C25" s="716" t="s">
        <v>150</v>
      </c>
      <c r="D25" s="259"/>
      <c r="E25" s="259"/>
      <c r="F25" s="259"/>
      <c r="G25" s="259"/>
      <c r="H25" s="259"/>
      <c r="I25" s="259"/>
      <c r="J25" s="259"/>
      <c r="K25" s="98"/>
    </row>
    <row r="26" spans="2:15" x14ac:dyDescent="0.25">
      <c r="C26" s="716" t="s">
        <v>151</v>
      </c>
      <c r="D26" s="259">
        <v>308.64999999999998</v>
      </c>
      <c r="E26" s="259">
        <v>308.56</v>
      </c>
      <c r="F26" s="259">
        <v>309.33999999999997</v>
      </c>
      <c r="G26" s="259">
        <v>310.52999999999997</v>
      </c>
      <c r="H26" s="259">
        <v>308.39</v>
      </c>
      <c r="I26" s="259">
        <v>309.89</v>
      </c>
      <c r="J26" s="259">
        <v>307.13</v>
      </c>
      <c r="K26" s="98"/>
    </row>
    <row r="27" spans="2:15" x14ac:dyDescent="0.25">
      <c r="C27" s="716" t="s">
        <v>152</v>
      </c>
      <c r="D27" s="259"/>
      <c r="E27" s="259"/>
      <c r="F27" s="259"/>
      <c r="G27" s="259"/>
      <c r="H27" s="259"/>
      <c r="I27" s="259"/>
      <c r="J27" s="259"/>
      <c r="K27" s="98"/>
    </row>
    <row r="28" spans="2:15" x14ac:dyDescent="0.25">
      <c r="C28" s="716" t="s">
        <v>153</v>
      </c>
      <c r="D28" s="259">
        <v>308.62</v>
      </c>
      <c r="E28" s="259">
        <v>308.61</v>
      </c>
      <c r="F28" s="259">
        <v>309.45</v>
      </c>
      <c r="G28" s="259">
        <v>310.58</v>
      </c>
      <c r="H28" s="259">
        <v>308.61</v>
      </c>
      <c r="I28" s="259">
        <v>309.95</v>
      </c>
      <c r="J28" s="259">
        <v>307.12</v>
      </c>
      <c r="K28" s="98"/>
    </row>
    <row r="29" spans="2:15" x14ac:dyDescent="0.25">
      <c r="C29" s="716" t="s">
        <v>154</v>
      </c>
      <c r="D29" s="259"/>
      <c r="E29" s="259"/>
      <c r="F29" s="259"/>
      <c r="G29" s="259"/>
      <c r="H29" s="259"/>
      <c r="I29" s="259"/>
      <c r="J29" s="259"/>
      <c r="K29" s="98"/>
    </row>
    <row r="30" spans="2:15" x14ac:dyDescent="0.25">
      <c r="D30" s="98"/>
      <c r="E30" s="98"/>
      <c r="F30" s="98"/>
      <c r="G30" s="98"/>
      <c r="H30" s="98"/>
      <c r="I30" s="98"/>
      <c r="J30" s="98"/>
      <c r="K30" s="98"/>
    </row>
    <row r="31" spans="2:15" ht="21" x14ac:dyDescent="0.4">
      <c r="D31" s="719" t="s">
        <v>45</v>
      </c>
      <c r="E31" s="719" t="s">
        <v>46</v>
      </c>
      <c r="F31" s="719" t="s">
        <v>47</v>
      </c>
      <c r="G31" s="720" t="s">
        <v>48</v>
      </c>
      <c r="H31" s="98"/>
      <c r="I31" s="98"/>
      <c r="J31" s="98"/>
      <c r="K31" s="98"/>
    </row>
    <row r="32" spans="2:15" x14ac:dyDescent="0.25">
      <c r="C32" s="716" t="s">
        <v>143</v>
      </c>
      <c r="D32" s="98"/>
      <c r="E32" s="98"/>
      <c r="F32" s="98"/>
      <c r="G32" s="98"/>
      <c r="H32" s="98"/>
      <c r="I32" s="98"/>
      <c r="J32" s="98"/>
      <c r="K32" s="98"/>
    </row>
    <row r="33" spans="3:8" x14ac:dyDescent="0.25">
      <c r="C33" s="716" t="s">
        <v>144</v>
      </c>
      <c r="D33" s="259"/>
      <c r="E33" s="259"/>
      <c r="F33" s="259"/>
      <c r="G33" s="259"/>
      <c r="H33" s="98"/>
    </row>
    <row r="34" spans="3:8" x14ac:dyDescent="0.25">
      <c r="C34" s="716" t="s">
        <v>145</v>
      </c>
      <c r="D34" s="259">
        <v>312.31</v>
      </c>
      <c r="E34" s="259">
        <v>313.05</v>
      </c>
      <c r="F34" s="259">
        <v>310.39999999999998</v>
      </c>
      <c r="G34" s="259">
        <v>294.56</v>
      </c>
      <c r="H34" s="98"/>
    </row>
    <row r="35" spans="3:8" x14ac:dyDescent="0.25">
      <c r="C35" s="716" t="s">
        <v>146</v>
      </c>
      <c r="D35" s="259"/>
      <c r="E35" s="259"/>
      <c r="F35" s="259"/>
      <c r="G35" s="259"/>
      <c r="H35" s="98"/>
    </row>
    <row r="36" spans="3:8" x14ac:dyDescent="0.25">
      <c r="C36" s="716" t="s">
        <v>147</v>
      </c>
      <c r="D36" s="259">
        <v>312.36</v>
      </c>
      <c r="E36" s="259">
        <v>312.88</v>
      </c>
      <c r="F36" s="259">
        <v>310.45999999999998</v>
      </c>
      <c r="G36" s="259">
        <v>294.51</v>
      </c>
      <c r="H36" s="98"/>
    </row>
    <row r="37" spans="3:8" x14ac:dyDescent="0.25">
      <c r="C37" s="716" t="s">
        <v>148</v>
      </c>
      <c r="D37" s="259"/>
      <c r="E37" s="259"/>
      <c r="F37" s="259"/>
      <c r="G37" s="259"/>
      <c r="H37" s="98"/>
    </row>
    <row r="38" spans="3:8" x14ac:dyDescent="0.25">
      <c r="C38" s="716" t="s">
        <v>149</v>
      </c>
      <c r="D38" s="259">
        <v>313.02</v>
      </c>
      <c r="E38" s="259">
        <v>313.57</v>
      </c>
      <c r="F38" s="259">
        <v>310.51</v>
      </c>
      <c r="G38" s="259">
        <v>294.7</v>
      </c>
      <c r="H38" s="98"/>
    </row>
    <row r="39" spans="3:8" x14ac:dyDescent="0.25">
      <c r="C39" s="716" t="s">
        <v>150</v>
      </c>
      <c r="D39" s="259"/>
      <c r="E39" s="259"/>
      <c r="F39" s="259"/>
      <c r="G39" s="259"/>
      <c r="H39" s="98"/>
    </row>
    <row r="40" spans="3:8" x14ac:dyDescent="0.25">
      <c r="C40" s="716" t="s">
        <v>151</v>
      </c>
      <c r="D40" s="259">
        <v>312.87</v>
      </c>
      <c r="E40" s="259">
        <v>313.35000000000002</v>
      </c>
      <c r="F40" s="259">
        <v>310.29000000000002</v>
      </c>
      <c r="G40" s="259">
        <v>294.19</v>
      </c>
      <c r="H40" s="98"/>
    </row>
    <row r="41" spans="3:8" x14ac:dyDescent="0.25">
      <c r="C41" s="716" t="s">
        <v>152</v>
      </c>
      <c r="D41" s="259"/>
      <c r="E41" s="259"/>
      <c r="F41" s="259"/>
      <c r="G41" s="259"/>
      <c r="H41" s="98"/>
    </row>
    <row r="42" spans="3:8" x14ac:dyDescent="0.25">
      <c r="C42" s="716" t="s">
        <v>153</v>
      </c>
      <c r="D42" s="259">
        <v>312.92</v>
      </c>
      <c r="E42" s="259">
        <v>313.52999999999997</v>
      </c>
      <c r="F42" s="259">
        <v>310.5</v>
      </c>
      <c r="G42" s="259">
        <v>294.52999999999997</v>
      </c>
      <c r="H42" s="98"/>
    </row>
    <row r="43" spans="3:8" x14ac:dyDescent="0.25">
      <c r="C43" s="716" t="s">
        <v>154</v>
      </c>
      <c r="D43" s="259"/>
      <c r="E43" s="259"/>
      <c r="F43" s="259"/>
      <c r="G43" s="259"/>
      <c r="H43" s="98"/>
    </row>
    <row r="44" spans="3:8" x14ac:dyDescent="0.25">
      <c r="C44" s="716"/>
    </row>
    <row r="45" spans="3:8" x14ac:dyDescent="0.25">
      <c r="C45" s="716"/>
    </row>
    <row r="46" spans="3:8" x14ac:dyDescent="0.25">
      <c r="C46" s="716"/>
    </row>
  </sheetData>
  <phoneticPr fontId="0" type="noConversion"/>
  <pageMargins left="0" right="0" top="0" bottom="0" header="0.51181102362204722" footer="0.51181102362204722"/>
  <pageSetup paperSize="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N21" sqref="N21"/>
    </sheetView>
  </sheetViews>
  <sheetFormatPr defaultRowHeight="13.2" x14ac:dyDescent="0.25"/>
  <cols>
    <col min="2" max="2" width="10" customWidth="1"/>
    <col min="3" max="3" width="9.5546875" customWidth="1"/>
  </cols>
  <sheetData>
    <row r="1" spans="1:7" x14ac:dyDescent="0.25">
      <c r="A1" s="400"/>
      <c r="B1" s="497">
        <v>2006</v>
      </c>
      <c r="C1" s="497">
        <v>2007</v>
      </c>
      <c r="D1" s="497">
        <v>2008</v>
      </c>
      <c r="E1" s="497">
        <v>2009</v>
      </c>
      <c r="F1" s="672">
        <v>2010</v>
      </c>
      <c r="G1" s="672">
        <v>2011</v>
      </c>
    </row>
    <row r="2" spans="1:7" x14ac:dyDescent="0.25">
      <c r="A2" s="24" t="s">
        <v>133</v>
      </c>
      <c r="B2" s="24" t="s">
        <v>134</v>
      </c>
      <c r="C2" s="24" t="s">
        <v>134</v>
      </c>
      <c r="D2" s="78" t="s">
        <v>134</v>
      </c>
      <c r="E2" s="24" t="s">
        <v>134</v>
      </c>
      <c r="F2" s="24" t="s">
        <v>134</v>
      </c>
      <c r="G2" s="24" t="s">
        <v>134</v>
      </c>
    </row>
    <row r="3" spans="1:7" x14ac:dyDescent="0.25">
      <c r="A3" s="498" t="s">
        <v>45</v>
      </c>
      <c r="B3" s="32">
        <v>0.06</v>
      </c>
      <c r="C3" s="260">
        <v>0.08</v>
      </c>
      <c r="D3" s="609" t="s">
        <v>135</v>
      </c>
      <c r="E3" s="609" t="s">
        <v>135</v>
      </c>
      <c r="F3" s="748">
        <v>0.02</v>
      </c>
      <c r="G3" s="609" t="s">
        <v>135</v>
      </c>
    </row>
    <row r="4" spans="1:7" x14ac:dyDescent="0.25">
      <c r="A4" s="498" t="s">
        <v>46</v>
      </c>
      <c r="B4" s="32">
        <v>0.06</v>
      </c>
      <c r="C4" s="260">
        <v>7.0000000000000007E-2</v>
      </c>
      <c r="D4" s="609" t="s">
        <v>135</v>
      </c>
      <c r="E4" s="609" t="s">
        <v>135</v>
      </c>
      <c r="F4" s="748">
        <v>7.0000000000000007E-2</v>
      </c>
      <c r="G4" s="609" t="s">
        <v>135</v>
      </c>
    </row>
    <row r="5" spans="1:7" x14ac:dyDescent="0.25">
      <c r="A5" s="498" t="s">
        <v>47</v>
      </c>
      <c r="B5" s="32">
        <v>0.04</v>
      </c>
      <c r="C5" s="260">
        <v>0.06</v>
      </c>
      <c r="D5" s="609" t="s">
        <v>135</v>
      </c>
      <c r="E5" s="609" t="s">
        <v>135</v>
      </c>
      <c r="F5" s="609" t="s">
        <v>142</v>
      </c>
      <c r="G5" s="609" t="s">
        <v>135</v>
      </c>
    </row>
    <row r="6" spans="1:7" x14ac:dyDescent="0.25">
      <c r="A6" s="498" t="s">
        <v>48</v>
      </c>
      <c r="B6" s="32">
        <v>0.08</v>
      </c>
      <c r="C6" s="260">
        <v>0.15</v>
      </c>
      <c r="D6" s="609" t="s">
        <v>135</v>
      </c>
      <c r="E6" s="609" t="s">
        <v>135</v>
      </c>
      <c r="F6" s="609" t="s">
        <v>142</v>
      </c>
      <c r="G6" s="609" t="s">
        <v>135</v>
      </c>
    </row>
    <row r="7" spans="1:7" x14ac:dyDescent="0.25">
      <c r="A7" s="498" t="s">
        <v>17</v>
      </c>
      <c r="B7" s="24">
        <v>0.02</v>
      </c>
      <c r="C7" s="111" t="s">
        <v>135</v>
      </c>
      <c r="D7" s="609" t="s">
        <v>135</v>
      </c>
      <c r="E7" s="609" t="s">
        <v>135</v>
      </c>
      <c r="F7" s="609" t="s">
        <v>135</v>
      </c>
      <c r="G7" s="609" t="s">
        <v>135</v>
      </c>
    </row>
    <row r="8" spans="1:7" x14ac:dyDescent="0.25">
      <c r="A8" s="498" t="s">
        <v>18</v>
      </c>
      <c r="B8" s="24">
        <v>0.03</v>
      </c>
      <c r="C8" s="111" t="s">
        <v>135</v>
      </c>
      <c r="D8" s="609" t="s">
        <v>135</v>
      </c>
      <c r="E8" s="609" t="s">
        <v>135</v>
      </c>
      <c r="F8" s="609" t="s">
        <v>135</v>
      </c>
      <c r="G8" s="609" t="s">
        <v>135</v>
      </c>
    </row>
    <row r="9" spans="1:7" x14ac:dyDescent="0.25">
      <c r="A9" s="498" t="s">
        <v>20</v>
      </c>
      <c r="B9" s="24">
        <v>0.02</v>
      </c>
      <c r="C9" s="111" t="s">
        <v>135</v>
      </c>
      <c r="D9" s="609" t="s">
        <v>135</v>
      </c>
      <c r="E9" s="609" t="s">
        <v>135</v>
      </c>
      <c r="F9" s="609" t="s">
        <v>135</v>
      </c>
      <c r="G9" s="609" t="s">
        <v>135</v>
      </c>
    </row>
    <row r="10" spans="1:7" x14ac:dyDescent="0.25">
      <c r="A10" s="498" t="s">
        <v>21</v>
      </c>
      <c r="B10" s="24">
        <v>0.02</v>
      </c>
      <c r="C10" s="111" t="s">
        <v>135</v>
      </c>
      <c r="D10" s="609" t="s">
        <v>135</v>
      </c>
      <c r="E10" s="609" t="s">
        <v>135</v>
      </c>
      <c r="F10" s="609" t="s">
        <v>135</v>
      </c>
      <c r="G10" s="609" t="s">
        <v>135</v>
      </c>
    </row>
    <row r="11" spans="1:7" x14ac:dyDescent="0.25">
      <c r="A11" s="498" t="s">
        <v>22</v>
      </c>
      <c r="B11" s="24">
        <v>0.02</v>
      </c>
      <c r="C11" s="111" t="s">
        <v>135</v>
      </c>
      <c r="D11" s="609" t="s">
        <v>135</v>
      </c>
      <c r="E11" s="609" t="s">
        <v>135</v>
      </c>
      <c r="F11" s="609" t="s">
        <v>135</v>
      </c>
      <c r="G11" s="609" t="s">
        <v>135</v>
      </c>
    </row>
    <row r="12" spans="1:7" x14ac:dyDescent="0.25">
      <c r="A12" s="498" t="s">
        <v>23</v>
      </c>
      <c r="B12" s="24">
        <v>0.02</v>
      </c>
      <c r="C12" s="111" t="s">
        <v>135</v>
      </c>
      <c r="D12" s="609" t="s">
        <v>135</v>
      </c>
      <c r="E12" s="609" t="s">
        <v>135</v>
      </c>
      <c r="F12" s="609" t="s">
        <v>135</v>
      </c>
      <c r="G12" s="609" t="s">
        <v>135</v>
      </c>
    </row>
    <row r="13" spans="1:7" x14ac:dyDescent="0.25">
      <c r="A13" s="498" t="s">
        <v>24</v>
      </c>
      <c r="B13" s="24">
        <v>0.02</v>
      </c>
      <c r="C13" s="111" t="s">
        <v>135</v>
      </c>
      <c r="D13" s="609" t="s">
        <v>135</v>
      </c>
      <c r="E13" s="609" t="s">
        <v>135</v>
      </c>
      <c r="F13" s="609" t="s">
        <v>135</v>
      </c>
      <c r="G13" s="609" t="s">
        <v>135</v>
      </c>
    </row>
    <row r="14" spans="1:7" x14ac:dyDescent="0.25">
      <c r="A14" s="498" t="s">
        <v>25</v>
      </c>
      <c r="B14" s="24">
        <v>0.02</v>
      </c>
      <c r="C14" s="111" t="s">
        <v>135</v>
      </c>
      <c r="D14" s="609" t="s">
        <v>135</v>
      </c>
      <c r="E14" s="609" t="s">
        <v>135</v>
      </c>
      <c r="F14" s="609" t="s">
        <v>135</v>
      </c>
      <c r="G14" s="609" t="s">
        <v>135</v>
      </c>
    </row>
    <row r="15" spans="1:7" x14ac:dyDescent="0.25">
      <c r="A15" s="498" t="s">
        <v>26</v>
      </c>
      <c r="B15" s="24">
        <v>0.03</v>
      </c>
      <c r="C15" s="111" t="s">
        <v>135</v>
      </c>
      <c r="D15" s="610">
        <v>0.09</v>
      </c>
      <c r="E15" s="609" t="s">
        <v>135</v>
      </c>
      <c r="F15" s="609" t="s">
        <v>135</v>
      </c>
      <c r="G15" s="609" t="s">
        <v>135</v>
      </c>
    </row>
    <row r="16" spans="1:7" x14ac:dyDescent="0.25">
      <c r="A16" s="498" t="s">
        <v>27</v>
      </c>
      <c r="B16" s="24">
        <v>0.04</v>
      </c>
      <c r="C16" s="111" t="s">
        <v>135</v>
      </c>
      <c r="D16" s="609" t="s">
        <v>135</v>
      </c>
      <c r="E16" s="609" t="s">
        <v>135</v>
      </c>
      <c r="F16" s="609" t="s">
        <v>135</v>
      </c>
      <c r="G16" s="609" t="s">
        <v>135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69"/>
  <sheetViews>
    <sheetView zoomScaleNormal="100" zoomScaleSheetLayoutView="100" workbookViewId="0">
      <pane xSplit="2" ySplit="3" topLeftCell="AI4" activePane="bottomRight" state="frozen"/>
      <selection pane="topRight" activeCell="C1" sqref="C1"/>
      <selection pane="bottomLeft" activeCell="A4" sqref="A4"/>
      <selection pane="bottomRight" activeCell="AU4" sqref="AU4"/>
    </sheetView>
  </sheetViews>
  <sheetFormatPr defaultRowHeight="13.2" x14ac:dyDescent="0.25"/>
  <cols>
    <col min="1" max="1" width="5.5546875" customWidth="1"/>
    <col min="2" max="2" width="12.33203125" customWidth="1"/>
    <col min="3" max="3" width="4.88671875" customWidth="1"/>
    <col min="4" max="4" width="5.44140625" customWidth="1"/>
    <col min="5" max="5" width="5.5546875" customWidth="1"/>
    <col min="6" max="6" width="6.33203125" customWidth="1"/>
    <col min="7" max="12" width="5.5546875" customWidth="1"/>
    <col min="13" max="13" width="3.5546875" customWidth="1"/>
    <col min="14" max="14" width="7.88671875" customWidth="1"/>
    <col min="15" max="15" width="8.33203125" customWidth="1"/>
    <col min="16" max="16" width="7.88671875" customWidth="1"/>
    <col min="17" max="17" width="8.44140625" customWidth="1"/>
    <col min="18" max="18" width="8.88671875" customWidth="1"/>
    <col min="19" max="20" width="8.44140625" customWidth="1"/>
    <col min="21" max="21" width="8.109375" customWidth="1"/>
    <col min="22" max="22" width="8.6640625" customWidth="1"/>
    <col min="23" max="24" width="8.44140625" customWidth="1"/>
    <col min="25" max="25" width="8.6640625" customWidth="1"/>
    <col min="26" max="26" width="8.109375" customWidth="1"/>
    <col min="27" max="27" width="8.6640625" customWidth="1"/>
    <col min="28" max="29" width="8.44140625" customWidth="1"/>
    <col min="30" max="30" width="8.33203125" customWidth="1"/>
    <col min="31" max="31" width="11.33203125" customWidth="1"/>
    <col min="32" max="32" width="10.88671875" customWidth="1"/>
    <col min="33" max="33" width="11.109375" customWidth="1"/>
    <col min="34" max="34" width="12.44140625" customWidth="1"/>
    <col min="35" max="35" width="10.33203125" customWidth="1"/>
    <col min="36" max="36" width="11.44140625" customWidth="1"/>
    <col min="37" max="37" width="10.5546875" customWidth="1"/>
    <col min="38" max="38" width="10.33203125" customWidth="1"/>
    <col min="39" max="39" width="9.5546875" customWidth="1"/>
    <col min="40" max="40" width="9.44140625" customWidth="1"/>
    <col min="41" max="41" width="9.33203125" customWidth="1"/>
    <col min="42" max="42" width="8.6640625" customWidth="1"/>
    <col min="43" max="43" width="9" customWidth="1"/>
    <col min="44" max="44" width="9.6640625" customWidth="1"/>
    <col min="45" max="45" width="9" customWidth="1"/>
    <col min="46" max="46" width="9.88671875" customWidth="1"/>
    <col min="47" max="47" width="9.33203125" customWidth="1"/>
  </cols>
  <sheetData>
    <row r="1" spans="1:47" s="389" customFormat="1" x14ac:dyDescent="0.25">
      <c r="A1" s="448"/>
      <c r="B1" s="937"/>
      <c r="C1" s="940" t="s">
        <v>17</v>
      </c>
      <c r="D1" s="934" t="s">
        <v>18</v>
      </c>
      <c r="E1" s="934" t="s">
        <v>20</v>
      </c>
      <c r="F1" s="934" t="s">
        <v>21</v>
      </c>
      <c r="G1" s="934" t="s">
        <v>22</v>
      </c>
      <c r="H1" s="934" t="s">
        <v>23</v>
      </c>
      <c r="I1" s="934" t="s">
        <v>24</v>
      </c>
      <c r="J1" s="934" t="s">
        <v>25</v>
      </c>
      <c r="K1" s="934" t="s">
        <v>26</v>
      </c>
      <c r="L1" s="943" t="s">
        <v>27</v>
      </c>
      <c r="M1" s="946" t="s">
        <v>28</v>
      </c>
      <c r="N1" s="940" t="s">
        <v>36</v>
      </c>
      <c r="O1" s="934" t="s">
        <v>38</v>
      </c>
      <c r="P1" s="934" t="s">
        <v>39</v>
      </c>
      <c r="Q1" s="934" t="s">
        <v>40</v>
      </c>
      <c r="R1" s="934" t="s">
        <v>41</v>
      </c>
      <c r="S1" s="934" t="s">
        <v>42</v>
      </c>
      <c r="T1" s="943" t="s">
        <v>43</v>
      </c>
      <c r="U1" s="964" t="s">
        <v>44</v>
      </c>
      <c r="V1" s="940" t="s">
        <v>45</v>
      </c>
      <c r="W1" s="934" t="s">
        <v>46</v>
      </c>
      <c r="X1" s="934" t="s">
        <v>47</v>
      </c>
      <c r="Y1" s="943" t="s">
        <v>48</v>
      </c>
      <c r="Z1" s="940" t="s">
        <v>49</v>
      </c>
      <c r="AA1" s="934" t="s">
        <v>50</v>
      </c>
      <c r="AB1" s="934" t="s">
        <v>51</v>
      </c>
      <c r="AC1" s="934" t="s">
        <v>52</v>
      </c>
      <c r="AD1" s="943" t="s">
        <v>53</v>
      </c>
      <c r="AE1" s="961" t="s">
        <v>60</v>
      </c>
      <c r="AF1" s="952" t="s">
        <v>201</v>
      </c>
      <c r="AG1" s="952" t="s">
        <v>202</v>
      </c>
      <c r="AH1" s="952" t="s">
        <v>203</v>
      </c>
      <c r="AI1" s="952" t="s">
        <v>204</v>
      </c>
      <c r="AJ1" s="952" t="s">
        <v>216</v>
      </c>
      <c r="AK1" s="952" t="s">
        <v>206</v>
      </c>
      <c r="AL1" s="952" t="s">
        <v>207</v>
      </c>
      <c r="AM1" s="952" t="s">
        <v>208</v>
      </c>
      <c r="AN1" s="952" t="s">
        <v>209</v>
      </c>
      <c r="AO1" s="952" t="s">
        <v>97</v>
      </c>
      <c r="AP1" s="952" t="s">
        <v>73</v>
      </c>
      <c r="AQ1" s="952" t="s">
        <v>211</v>
      </c>
      <c r="AR1" s="952" t="s">
        <v>212</v>
      </c>
      <c r="AS1" s="952" t="s">
        <v>213</v>
      </c>
      <c r="AT1" s="952" t="s">
        <v>214</v>
      </c>
      <c r="AU1" s="955" t="s">
        <v>215</v>
      </c>
    </row>
    <row r="2" spans="1:47" s="389" customFormat="1" x14ac:dyDescent="0.25">
      <c r="A2" s="448"/>
      <c r="B2" s="938"/>
      <c r="C2" s="941"/>
      <c r="D2" s="935"/>
      <c r="E2" s="935"/>
      <c r="F2" s="935"/>
      <c r="G2" s="935"/>
      <c r="H2" s="935"/>
      <c r="I2" s="935"/>
      <c r="J2" s="935"/>
      <c r="K2" s="935"/>
      <c r="L2" s="944"/>
      <c r="M2" s="947"/>
      <c r="N2" s="941"/>
      <c r="O2" s="935"/>
      <c r="P2" s="935"/>
      <c r="Q2" s="935"/>
      <c r="R2" s="935"/>
      <c r="S2" s="935"/>
      <c r="T2" s="944"/>
      <c r="U2" s="965"/>
      <c r="V2" s="941"/>
      <c r="W2" s="935"/>
      <c r="X2" s="935"/>
      <c r="Y2" s="944"/>
      <c r="Z2" s="941"/>
      <c r="AA2" s="935"/>
      <c r="AB2" s="935"/>
      <c r="AC2" s="935"/>
      <c r="AD2" s="944"/>
      <c r="AE2" s="962"/>
      <c r="AF2" s="953"/>
      <c r="AG2" s="953"/>
      <c r="AH2" s="953"/>
      <c r="AI2" s="953"/>
      <c r="AJ2" s="953"/>
      <c r="AK2" s="953"/>
      <c r="AL2" s="953"/>
      <c r="AM2" s="953"/>
      <c r="AN2" s="953"/>
      <c r="AO2" s="953"/>
      <c r="AP2" s="953"/>
      <c r="AQ2" s="953"/>
      <c r="AR2" s="953"/>
      <c r="AS2" s="953"/>
      <c r="AT2" s="953"/>
      <c r="AU2" s="956"/>
    </row>
    <row r="3" spans="1:47" s="389" customFormat="1" ht="26.25" customHeight="1" thickBot="1" x14ac:dyDescent="0.3">
      <c r="A3" s="449"/>
      <c r="B3" s="939"/>
      <c r="C3" s="942"/>
      <c r="D3" s="936"/>
      <c r="E3" s="936"/>
      <c r="F3" s="936"/>
      <c r="G3" s="936"/>
      <c r="H3" s="936"/>
      <c r="I3" s="936"/>
      <c r="J3" s="936"/>
      <c r="K3" s="936"/>
      <c r="L3" s="945"/>
      <c r="M3" s="948"/>
      <c r="N3" s="942"/>
      <c r="O3" s="936"/>
      <c r="P3" s="936"/>
      <c r="Q3" s="936"/>
      <c r="R3" s="936"/>
      <c r="S3" s="936"/>
      <c r="T3" s="945"/>
      <c r="U3" s="966"/>
      <c r="V3" s="942"/>
      <c r="W3" s="936"/>
      <c r="X3" s="936"/>
      <c r="Y3" s="945"/>
      <c r="Z3" s="942"/>
      <c r="AA3" s="936"/>
      <c r="AB3" s="936"/>
      <c r="AC3" s="936"/>
      <c r="AD3" s="945"/>
      <c r="AE3" s="963"/>
      <c r="AF3" s="954"/>
      <c r="AG3" s="954"/>
      <c r="AH3" s="954"/>
      <c r="AI3" s="954"/>
      <c r="AJ3" s="954"/>
      <c r="AK3" s="954"/>
      <c r="AL3" s="954"/>
      <c r="AM3" s="954"/>
      <c r="AN3" s="954"/>
      <c r="AO3" s="954"/>
      <c r="AP3" s="954"/>
      <c r="AQ3" s="954"/>
      <c r="AR3" s="954"/>
      <c r="AS3" s="954"/>
      <c r="AT3" s="954"/>
      <c r="AU3" s="957"/>
    </row>
    <row r="4" spans="1:47" x14ac:dyDescent="0.25">
      <c r="A4" s="958">
        <v>2005</v>
      </c>
      <c r="B4" s="374">
        <v>38353</v>
      </c>
      <c r="C4" s="372"/>
      <c r="D4" s="61"/>
      <c r="E4" s="61"/>
      <c r="F4" s="61"/>
      <c r="G4" s="61"/>
      <c r="H4" s="61"/>
      <c r="I4" s="61"/>
      <c r="J4" s="61"/>
      <c r="K4" s="61"/>
      <c r="L4" s="62"/>
      <c r="M4" s="373"/>
      <c r="N4" s="377"/>
      <c r="O4" s="378"/>
      <c r="P4" s="378"/>
      <c r="Q4" s="378"/>
      <c r="R4" s="378"/>
      <c r="S4" s="378"/>
      <c r="T4" s="379"/>
      <c r="U4" s="380"/>
      <c r="V4" s="377"/>
      <c r="W4" s="378"/>
      <c r="X4" s="378"/>
      <c r="Y4" s="379"/>
      <c r="Z4" s="866"/>
      <c r="AA4" s="61"/>
      <c r="AB4" s="61"/>
      <c r="AC4" s="61"/>
      <c r="AD4" s="62"/>
      <c r="AE4" s="64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2"/>
    </row>
    <row r="5" spans="1:47" x14ac:dyDescent="0.25">
      <c r="A5" s="959"/>
      <c r="B5" s="375">
        <v>38384</v>
      </c>
      <c r="C5" s="284">
        <v>2.57</v>
      </c>
      <c r="D5" s="339">
        <v>0.75</v>
      </c>
      <c r="E5" s="339">
        <v>4.95</v>
      </c>
      <c r="F5" s="339">
        <v>9.09</v>
      </c>
      <c r="G5" s="339">
        <v>3</v>
      </c>
      <c r="H5" s="339">
        <v>3</v>
      </c>
      <c r="I5" s="339">
        <v>6.92</v>
      </c>
      <c r="J5" s="339">
        <v>0.92</v>
      </c>
      <c r="K5" s="339">
        <v>3.53</v>
      </c>
      <c r="L5" s="285">
        <v>3.6</v>
      </c>
      <c r="M5" s="370"/>
      <c r="N5" s="381"/>
      <c r="O5" s="29"/>
      <c r="P5" s="29"/>
      <c r="Q5" s="29"/>
      <c r="R5" s="29"/>
      <c r="S5" s="29"/>
      <c r="T5" s="75"/>
      <c r="U5" s="382"/>
      <c r="V5" s="381"/>
      <c r="W5" s="29"/>
      <c r="X5" s="29"/>
      <c r="Y5" s="75"/>
      <c r="Z5" s="69"/>
      <c r="AA5" s="867"/>
      <c r="AB5" s="867"/>
      <c r="AC5" s="867"/>
      <c r="AD5" s="27"/>
      <c r="AE5" s="25"/>
      <c r="AF5" s="867"/>
      <c r="AG5" s="867"/>
      <c r="AH5" s="867"/>
      <c r="AI5" s="867"/>
      <c r="AJ5" s="867"/>
      <c r="AK5" s="867"/>
      <c r="AL5" s="867"/>
      <c r="AM5" s="867"/>
      <c r="AN5" s="867"/>
      <c r="AO5" s="867"/>
      <c r="AP5" s="867"/>
      <c r="AQ5" s="867"/>
      <c r="AR5" s="867"/>
      <c r="AS5" s="867"/>
      <c r="AT5" s="867"/>
      <c r="AU5" s="27"/>
    </row>
    <row r="6" spans="1:47" x14ac:dyDescent="0.25">
      <c r="A6" s="959"/>
      <c r="B6" s="375">
        <v>38412</v>
      </c>
      <c r="C6" s="364">
        <v>1.3404825737265416</v>
      </c>
      <c r="D6" s="338">
        <v>0.7845872199459506</v>
      </c>
      <c r="E6" s="338">
        <v>6.593406593406594</v>
      </c>
      <c r="F6" s="338">
        <v>10.262257696693272</v>
      </c>
      <c r="G6" s="338">
        <v>3.6915504511894994</v>
      </c>
      <c r="H6" s="338">
        <v>3.3507073715562177</v>
      </c>
      <c r="I6" s="338">
        <v>8.9641434262948216</v>
      </c>
      <c r="J6" s="338">
        <v>1.1753950633407337</v>
      </c>
      <c r="K6" s="338">
        <v>4.1782729805013927</v>
      </c>
      <c r="L6" s="365">
        <v>8.5632730732635576</v>
      </c>
      <c r="M6" s="370"/>
      <c r="N6" s="381"/>
      <c r="O6" s="29">
        <v>307.70999999999998</v>
      </c>
      <c r="P6" s="29">
        <v>308.62</v>
      </c>
      <c r="Q6" s="29">
        <v>309.76</v>
      </c>
      <c r="R6" s="29">
        <v>308.12</v>
      </c>
      <c r="S6" s="29">
        <v>308.67</v>
      </c>
      <c r="T6" s="75">
        <v>306.61</v>
      </c>
      <c r="U6" s="382">
        <v>304.45999999999998</v>
      </c>
      <c r="V6" s="381">
        <v>312.04000000000002</v>
      </c>
      <c r="W6" s="29">
        <v>312.36</v>
      </c>
      <c r="X6" s="29">
        <v>309.70999999999998</v>
      </c>
      <c r="Y6" s="75">
        <v>294.33</v>
      </c>
      <c r="Z6" s="69"/>
      <c r="AA6" s="867"/>
      <c r="AB6" s="867"/>
      <c r="AC6" s="867"/>
      <c r="AD6" s="27"/>
      <c r="AE6" s="25"/>
      <c r="AF6" s="867"/>
      <c r="AG6" s="867"/>
      <c r="AH6" s="867"/>
      <c r="AI6" s="867"/>
      <c r="AJ6" s="867"/>
      <c r="AK6" s="867"/>
      <c r="AL6" s="867"/>
      <c r="AM6" s="867"/>
      <c r="AN6" s="867"/>
      <c r="AO6" s="867"/>
      <c r="AP6" s="867"/>
      <c r="AQ6" s="867"/>
      <c r="AR6" s="867"/>
      <c r="AS6" s="867"/>
      <c r="AT6" s="867"/>
      <c r="AU6" s="27"/>
    </row>
    <row r="7" spans="1:47" x14ac:dyDescent="0.25">
      <c r="A7" s="959"/>
      <c r="B7" s="375">
        <v>38443</v>
      </c>
      <c r="C7" s="364">
        <v>1.9866666666666666</v>
      </c>
      <c r="D7" s="338">
        <v>1.5066666666666666</v>
      </c>
      <c r="E7" s="338">
        <v>3.8333333333333335</v>
      </c>
      <c r="F7" s="338">
        <v>2.3933333333333331</v>
      </c>
      <c r="G7" s="338">
        <v>2.5933333333333333</v>
      </c>
      <c r="H7" s="338">
        <v>2.3199999999999998</v>
      </c>
      <c r="I7" s="338">
        <v>4.6266666666666669</v>
      </c>
      <c r="J7" s="338">
        <v>0.69666666666666666</v>
      </c>
      <c r="K7" s="338">
        <v>3</v>
      </c>
      <c r="L7" s="365">
        <v>0.08</v>
      </c>
      <c r="M7" s="370"/>
      <c r="N7" s="381">
        <v>308.36</v>
      </c>
      <c r="O7" s="29">
        <v>307.83999999999997</v>
      </c>
      <c r="P7" s="29">
        <v>308.68</v>
      </c>
      <c r="Q7" s="29">
        <v>309.60000000000002</v>
      </c>
      <c r="R7" s="29">
        <v>308.19</v>
      </c>
      <c r="S7" s="29">
        <v>308.75</v>
      </c>
      <c r="T7" s="75">
        <v>306.68</v>
      </c>
      <c r="U7" s="382">
        <v>304.54000000000002</v>
      </c>
      <c r="V7" s="381">
        <v>312.11</v>
      </c>
      <c r="W7" s="29">
        <v>312.52999999999997</v>
      </c>
      <c r="X7" s="29">
        <v>309.73</v>
      </c>
      <c r="Y7" s="75">
        <v>294.33999999999997</v>
      </c>
      <c r="Z7" s="69"/>
      <c r="AA7" s="867"/>
      <c r="AB7" s="867"/>
      <c r="AC7" s="867"/>
      <c r="AD7" s="27"/>
      <c r="AE7" s="25"/>
      <c r="AF7" s="867"/>
      <c r="AG7" s="867"/>
      <c r="AH7" s="867"/>
      <c r="AI7" s="867"/>
      <c r="AJ7" s="867"/>
      <c r="AK7" s="867"/>
      <c r="AL7" s="867"/>
      <c r="AM7" s="867"/>
      <c r="AN7" s="867"/>
      <c r="AO7" s="867"/>
      <c r="AP7" s="867"/>
      <c r="AQ7" s="867"/>
      <c r="AR7" s="867"/>
      <c r="AS7" s="867"/>
      <c r="AT7" s="867"/>
      <c r="AU7" s="27"/>
    </row>
    <row r="8" spans="1:47" x14ac:dyDescent="0.25">
      <c r="A8" s="959"/>
      <c r="B8" s="375">
        <v>38473</v>
      </c>
      <c r="C8" s="284">
        <v>2.5</v>
      </c>
      <c r="D8" s="339" t="s">
        <v>29</v>
      </c>
      <c r="E8" s="339">
        <v>4.12</v>
      </c>
      <c r="F8" s="339">
        <v>8.75</v>
      </c>
      <c r="G8" s="339">
        <v>2.3199999999999998</v>
      </c>
      <c r="H8" s="339">
        <v>2.37</v>
      </c>
      <c r="I8" s="339">
        <v>2.93</v>
      </c>
      <c r="J8" s="339">
        <v>0.69</v>
      </c>
      <c r="K8" s="339">
        <v>3.92</v>
      </c>
      <c r="L8" s="285">
        <v>0</v>
      </c>
      <c r="M8" s="370"/>
      <c r="N8" s="381">
        <v>308.37</v>
      </c>
      <c r="O8" s="29">
        <v>307.83999999999997</v>
      </c>
      <c r="P8" s="29">
        <v>308.68</v>
      </c>
      <c r="Q8" s="29">
        <v>309.64</v>
      </c>
      <c r="R8" s="29">
        <v>308.16000000000003</v>
      </c>
      <c r="S8" s="29">
        <v>308.83</v>
      </c>
      <c r="T8" s="75">
        <v>306.64999999999998</v>
      </c>
      <c r="U8" s="382">
        <v>304.63</v>
      </c>
      <c r="V8" s="381">
        <v>312.08</v>
      </c>
      <c r="W8" s="29">
        <v>312.55</v>
      </c>
      <c r="X8" s="29">
        <v>309.69</v>
      </c>
      <c r="Y8" s="75">
        <v>294.29000000000002</v>
      </c>
      <c r="Z8" s="69">
        <v>1.96</v>
      </c>
      <c r="AA8" s="867">
        <v>0.14000000000000001</v>
      </c>
      <c r="AB8" s="867">
        <v>0.46</v>
      </c>
      <c r="AC8" s="867">
        <v>0.24</v>
      </c>
      <c r="AD8" s="27">
        <v>0.32</v>
      </c>
      <c r="AE8" s="25">
        <v>309.95999999999998</v>
      </c>
      <c r="AF8" s="867">
        <v>308.58</v>
      </c>
      <c r="AG8" s="867">
        <v>308.25</v>
      </c>
      <c r="AH8" s="867">
        <v>308.22000000000003</v>
      </c>
      <c r="AI8" s="867">
        <v>309.48</v>
      </c>
      <c r="AJ8" s="867">
        <v>309.08999999999997</v>
      </c>
      <c r="AK8" s="867">
        <v>309.42</v>
      </c>
      <c r="AL8" s="867">
        <v>309.49</v>
      </c>
      <c r="AM8" s="867">
        <v>309.27999999999997</v>
      </c>
      <c r="AN8" s="867">
        <v>309.47000000000003</v>
      </c>
      <c r="AO8" s="867">
        <v>309.27</v>
      </c>
      <c r="AP8" s="867">
        <v>308.33999999999997</v>
      </c>
      <c r="AQ8" s="867"/>
      <c r="AR8" s="867">
        <v>306.47000000000003</v>
      </c>
      <c r="AS8" s="867">
        <v>309.16000000000003</v>
      </c>
      <c r="AT8" s="867">
        <v>285.87</v>
      </c>
      <c r="AU8" s="27"/>
    </row>
    <row r="9" spans="1:47" x14ac:dyDescent="0.25">
      <c r="A9" s="959"/>
      <c r="B9" s="375">
        <v>38504</v>
      </c>
      <c r="C9" s="284">
        <v>1.3</v>
      </c>
      <c r="D9" s="339">
        <v>0.55000000000000004</v>
      </c>
      <c r="E9" s="339">
        <v>2.44</v>
      </c>
      <c r="F9" s="339">
        <v>4.1100000000000003</v>
      </c>
      <c r="G9" s="339">
        <v>1.8</v>
      </c>
      <c r="H9" s="339">
        <v>1.32</v>
      </c>
      <c r="I9" s="339">
        <v>1</v>
      </c>
      <c r="J9" s="339">
        <v>0.27</v>
      </c>
      <c r="K9" s="339">
        <v>2.2000000000000002</v>
      </c>
      <c r="L9" s="285">
        <v>0.09</v>
      </c>
      <c r="M9" s="370"/>
      <c r="N9" s="381">
        <v>308.39999999999998</v>
      </c>
      <c r="O9" s="29">
        <v>307.76</v>
      </c>
      <c r="P9" s="29">
        <v>308.64</v>
      </c>
      <c r="Q9" s="29">
        <v>309.60000000000002</v>
      </c>
      <c r="R9" s="29">
        <v>308.10000000000002</v>
      </c>
      <c r="S9" s="29">
        <v>308.95</v>
      </c>
      <c r="T9" s="75">
        <v>306.55</v>
      </c>
      <c r="U9" s="382">
        <v>304.52999999999997</v>
      </c>
      <c r="V9" s="381">
        <v>311.94</v>
      </c>
      <c r="W9" s="29">
        <v>312.39999999999998</v>
      </c>
      <c r="X9" s="29">
        <v>309.70999999999998</v>
      </c>
      <c r="Y9" s="75">
        <v>294.14</v>
      </c>
      <c r="Z9" s="69">
        <v>1.76</v>
      </c>
      <c r="AA9" s="867">
        <v>0.11</v>
      </c>
      <c r="AB9" s="867">
        <v>0.63</v>
      </c>
      <c r="AC9" s="867">
        <v>0.15</v>
      </c>
      <c r="AD9" s="27">
        <v>0.19</v>
      </c>
      <c r="AE9" s="25"/>
      <c r="AF9" s="867"/>
      <c r="AG9" s="867"/>
      <c r="AH9" s="867"/>
      <c r="AI9" s="867"/>
      <c r="AJ9" s="867"/>
      <c r="AK9" s="867"/>
      <c r="AL9" s="867"/>
      <c r="AM9" s="867"/>
      <c r="AN9" s="867"/>
      <c r="AO9" s="867"/>
      <c r="AP9" s="867"/>
      <c r="AQ9" s="867"/>
      <c r="AR9" s="867"/>
      <c r="AS9" s="867"/>
      <c r="AT9" s="867"/>
      <c r="AU9" s="27"/>
    </row>
    <row r="10" spans="1:47" x14ac:dyDescent="0.25">
      <c r="A10" s="959"/>
      <c r="B10" s="375">
        <v>38534</v>
      </c>
      <c r="C10" s="284">
        <v>3.33</v>
      </c>
      <c r="D10" s="339">
        <v>1.04</v>
      </c>
      <c r="E10" s="339">
        <v>5.82</v>
      </c>
      <c r="F10" s="339">
        <v>9.0500000000000007</v>
      </c>
      <c r="G10" s="339">
        <v>3.4</v>
      </c>
      <c r="H10" s="339">
        <v>3.1</v>
      </c>
      <c r="I10" s="339">
        <v>7.22</v>
      </c>
      <c r="J10" s="339">
        <v>0.84</v>
      </c>
      <c r="K10" s="339">
        <v>4.4000000000000004</v>
      </c>
      <c r="L10" s="285">
        <v>7.5</v>
      </c>
      <c r="M10" s="370"/>
      <c r="N10" s="381">
        <v>308.43</v>
      </c>
      <c r="O10" s="29">
        <v>307.86</v>
      </c>
      <c r="P10" s="29">
        <v>308.74</v>
      </c>
      <c r="Q10" s="29">
        <v>309.67</v>
      </c>
      <c r="R10" s="29">
        <v>308.17</v>
      </c>
      <c r="S10" s="29">
        <v>308.98</v>
      </c>
      <c r="T10" s="75">
        <v>306.63</v>
      </c>
      <c r="U10" s="382">
        <v>304.11</v>
      </c>
      <c r="V10" s="381">
        <v>312.01</v>
      </c>
      <c r="W10" s="29">
        <v>312.51</v>
      </c>
      <c r="X10" s="29">
        <v>309.69</v>
      </c>
      <c r="Y10" s="75">
        <v>294.22000000000003</v>
      </c>
      <c r="Z10" s="69">
        <v>1.8</v>
      </c>
      <c r="AA10" s="867">
        <v>0.14000000000000001</v>
      </c>
      <c r="AB10" s="867">
        <v>0.49</v>
      </c>
      <c r="AC10" s="867">
        <v>0.2</v>
      </c>
      <c r="AD10" s="27"/>
      <c r="AE10" s="25"/>
      <c r="AF10" s="867"/>
      <c r="AG10" s="867"/>
      <c r="AH10" s="867"/>
      <c r="AI10" s="867"/>
      <c r="AJ10" s="867"/>
      <c r="AK10" s="867"/>
      <c r="AL10" s="867"/>
      <c r="AM10" s="867"/>
      <c r="AN10" s="867"/>
      <c r="AO10" s="867"/>
      <c r="AP10" s="867"/>
      <c r="AQ10" s="867"/>
      <c r="AR10" s="867"/>
      <c r="AS10" s="867"/>
      <c r="AT10" s="867"/>
      <c r="AU10" s="27"/>
    </row>
    <row r="11" spans="1:47" x14ac:dyDescent="0.25">
      <c r="A11" s="959"/>
      <c r="B11" s="375">
        <v>38565</v>
      </c>
      <c r="C11" s="284">
        <v>2.31</v>
      </c>
      <c r="D11" s="339">
        <v>0.66</v>
      </c>
      <c r="E11" s="339">
        <v>3.66</v>
      </c>
      <c r="F11" s="339">
        <v>0.45</v>
      </c>
      <c r="G11" s="339">
        <v>2.08</v>
      </c>
      <c r="H11" s="339">
        <v>1.95</v>
      </c>
      <c r="I11" s="339">
        <v>3.58</v>
      </c>
      <c r="J11" s="339">
        <v>0.5</v>
      </c>
      <c r="K11" s="339">
        <v>2.68</v>
      </c>
      <c r="L11" s="285">
        <v>0.2</v>
      </c>
      <c r="M11" s="370"/>
      <c r="N11" s="381">
        <v>308.39</v>
      </c>
      <c r="O11" s="29">
        <v>307.87</v>
      </c>
      <c r="P11" s="29">
        <v>308.76</v>
      </c>
      <c r="Q11" s="29">
        <v>309.7</v>
      </c>
      <c r="R11" s="29">
        <v>308.17</v>
      </c>
      <c r="S11" s="29">
        <v>309</v>
      </c>
      <c r="T11" s="75">
        <v>306.61</v>
      </c>
      <c r="U11" s="382"/>
      <c r="V11" s="381">
        <v>311.95999999999998</v>
      </c>
      <c r="W11" s="29">
        <v>312.48</v>
      </c>
      <c r="X11" s="29">
        <v>309.68</v>
      </c>
      <c r="Y11" s="75">
        <v>294.11</v>
      </c>
      <c r="Z11" s="69">
        <v>1.49</v>
      </c>
      <c r="AA11" s="867">
        <v>0.12</v>
      </c>
      <c r="AB11" s="867">
        <v>0.51</v>
      </c>
      <c r="AC11" s="867">
        <v>0.17</v>
      </c>
      <c r="AD11" s="27">
        <v>0.13</v>
      </c>
      <c r="AE11" s="25"/>
      <c r="AF11" s="867"/>
      <c r="AG11" s="867"/>
      <c r="AH11" s="867"/>
      <c r="AI11" s="867"/>
      <c r="AJ11" s="867"/>
      <c r="AK11" s="867"/>
      <c r="AL11" s="867"/>
      <c r="AM11" s="867"/>
      <c r="AN11" s="867"/>
      <c r="AO11" s="867"/>
      <c r="AP11" s="867"/>
      <c r="AQ11" s="867"/>
      <c r="AR11" s="867"/>
      <c r="AS11" s="867"/>
      <c r="AT11" s="867"/>
      <c r="AU11" s="27"/>
    </row>
    <row r="12" spans="1:47" x14ac:dyDescent="0.25">
      <c r="A12" s="959"/>
      <c r="B12" s="375">
        <v>38596</v>
      </c>
      <c r="C12" s="284">
        <v>2.38</v>
      </c>
      <c r="D12" s="339">
        <v>0.74</v>
      </c>
      <c r="E12" s="339">
        <v>3.4</v>
      </c>
      <c r="F12" s="339">
        <v>3.68</v>
      </c>
      <c r="G12" s="339">
        <v>2.14</v>
      </c>
      <c r="H12" s="339">
        <v>2.0699999999999998</v>
      </c>
      <c r="I12" s="339">
        <v>3.01</v>
      </c>
      <c r="J12" s="339">
        <v>0.47</v>
      </c>
      <c r="K12" s="339">
        <v>3.49</v>
      </c>
      <c r="L12" s="285">
        <v>3.92</v>
      </c>
      <c r="M12" s="370"/>
      <c r="N12" s="381">
        <v>308.39</v>
      </c>
      <c r="O12" s="29">
        <v>307.92</v>
      </c>
      <c r="P12" s="29">
        <v>308.74</v>
      </c>
      <c r="Q12" s="29">
        <v>309.70999999999998</v>
      </c>
      <c r="R12" s="29">
        <v>308.17</v>
      </c>
      <c r="S12" s="29">
        <v>308.99</v>
      </c>
      <c r="T12" s="75">
        <v>306.61</v>
      </c>
      <c r="U12" s="382">
        <v>304.60000000000002</v>
      </c>
      <c r="V12" s="381">
        <v>311.91000000000003</v>
      </c>
      <c r="W12" s="29">
        <v>312.44</v>
      </c>
      <c r="X12" s="29">
        <v>309.69</v>
      </c>
      <c r="Y12" s="75">
        <v>294.10000000000002</v>
      </c>
      <c r="Z12" s="69">
        <v>1.61</v>
      </c>
      <c r="AA12" s="867">
        <v>0.11</v>
      </c>
      <c r="AB12" s="867">
        <v>0.49</v>
      </c>
      <c r="AC12" s="867">
        <v>0.19</v>
      </c>
      <c r="AD12" s="27">
        <v>0.3</v>
      </c>
      <c r="AE12" s="25"/>
      <c r="AF12" s="867"/>
      <c r="AG12" s="867"/>
      <c r="AH12" s="867"/>
      <c r="AI12" s="867"/>
      <c r="AJ12" s="867"/>
      <c r="AK12" s="867"/>
      <c r="AL12" s="867"/>
      <c r="AM12" s="867"/>
      <c r="AN12" s="867"/>
      <c r="AO12" s="867"/>
      <c r="AP12" s="867"/>
      <c r="AQ12" s="867"/>
      <c r="AR12" s="867"/>
      <c r="AS12" s="867"/>
      <c r="AT12" s="867"/>
      <c r="AU12" s="27"/>
    </row>
    <row r="13" spans="1:47" x14ac:dyDescent="0.25">
      <c r="A13" s="959"/>
      <c r="B13" s="375">
        <v>38626</v>
      </c>
      <c r="C13" s="284">
        <v>2</v>
      </c>
      <c r="D13" s="339">
        <v>0.5</v>
      </c>
      <c r="E13" s="339">
        <v>2.82</v>
      </c>
      <c r="F13" s="339">
        <v>1.36</v>
      </c>
      <c r="G13" s="339">
        <v>1.92</v>
      </c>
      <c r="H13" s="339">
        <v>2.31</v>
      </c>
      <c r="I13" s="339">
        <v>4.76</v>
      </c>
      <c r="J13" s="339">
        <v>0.72</v>
      </c>
      <c r="K13" s="339">
        <v>3.22</v>
      </c>
      <c r="L13" s="285">
        <v>0</v>
      </c>
      <c r="M13" s="370"/>
      <c r="N13" s="381">
        <v>308.38</v>
      </c>
      <c r="O13" s="29">
        <v>307.86</v>
      </c>
      <c r="P13" s="29">
        <v>308.73</v>
      </c>
      <c r="Q13" s="29">
        <v>309.7</v>
      </c>
      <c r="R13" s="29">
        <v>308.14</v>
      </c>
      <c r="S13" s="29">
        <v>308.89999999999998</v>
      </c>
      <c r="T13" s="75">
        <v>306.57</v>
      </c>
      <c r="U13" s="382">
        <v>304.61</v>
      </c>
      <c r="V13" s="381">
        <v>311.81</v>
      </c>
      <c r="W13" s="29">
        <v>312.33</v>
      </c>
      <c r="X13" s="29">
        <v>309.7</v>
      </c>
      <c r="Y13" s="75">
        <v>294.05</v>
      </c>
      <c r="Z13" s="69">
        <v>1.65</v>
      </c>
      <c r="AA13" s="867">
        <v>0.15</v>
      </c>
      <c r="AB13" s="867">
        <v>0.37</v>
      </c>
      <c r="AC13" s="867">
        <v>0.41</v>
      </c>
      <c r="AD13" s="27">
        <v>0.15</v>
      </c>
      <c r="AE13" s="25"/>
      <c r="AF13" s="867">
        <v>308.26</v>
      </c>
      <c r="AG13" s="867">
        <v>308.08</v>
      </c>
      <c r="AH13" s="867">
        <v>308.07</v>
      </c>
      <c r="AI13" s="867"/>
      <c r="AJ13" s="867"/>
      <c r="AK13" s="867">
        <v>309.33999999999997</v>
      </c>
      <c r="AL13" s="867">
        <v>309.48</v>
      </c>
      <c r="AM13" s="867">
        <v>309.2</v>
      </c>
      <c r="AN13" s="867"/>
      <c r="AO13" s="867">
        <v>309.25</v>
      </c>
      <c r="AP13" s="867">
        <v>308.18</v>
      </c>
      <c r="AQ13" s="867"/>
      <c r="AR13" s="867">
        <v>306.2</v>
      </c>
      <c r="AS13" s="867">
        <v>308.81</v>
      </c>
      <c r="AT13" s="867">
        <v>285.27999999999997</v>
      </c>
      <c r="AU13" s="27">
        <v>307.57</v>
      </c>
    </row>
    <row r="14" spans="1:47" x14ac:dyDescent="0.25">
      <c r="A14" s="959"/>
      <c r="B14" s="375">
        <v>38657</v>
      </c>
      <c r="C14" s="284">
        <v>2.44</v>
      </c>
      <c r="D14" s="339">
        <v>0.65</v>
      </c>
      <c r="E14" s="339">
        <v>3.69</v>
      </c>
      <c r="F14" s="339">
        <v>2.73</v>
      </c>
      <c r="G14" s="339">
        <v>2.54</v>
      </c>
      <c r="H14" s="339">
        <v>2.0499999999999998</v>
      </c>
      <c r="I14" s="339">
        <v>4.53</v>
      </c>
      <c r="J14" s="339">
        <v>2</v>
      </c>
      <c r="K14" s="339">
        <v>3.22</v>
      </c>
      <c r="L14" s="285">
        <v>2.86</v>
      </c>
      <c r="M14" s="370"/>
      <c r="N14" s="381">
        <v>308.33</v>
      </c>
      <c r="O14" s="29">
        <v>307.83999999999997</v>
      </c>
      <c r="P14" s="29">
        <v>308.68</v>
      </c>
      <c r="Q14" s="29">
        <v>309.66000000000003</v>
      </c>
      <c r="R14" s="29">
        <v>308.08999999999997</v>
      </c>
      <c r="S14" s="29">
        <v>308.85000000000002</v>
      </c>
      <c r="T14" s="75">
        <v>306.55</v>
      </c>
      <c r="U14" s="382">
        <v>304.55</v>
      </c>
      <c r="V14" s="381">
        <v>311.79000000000002</v>
      </c>
      <c r="W14" s="29">
        <v>312.29000000000002</v>
      </c>
      <c r="X14" s="29">
        <v>309.68</v>
      </c>
      <c r="Y14" s="75">
        <v>294.14999999999998</v>
      </c>
      <c r="Z14" s="69">
        <v>1.85</v>
      </c>
      <c r="AA14" s="867">
        <v>0.1</v>
      </c>
      <c r="AB14" s="867">
        <v>0.39</v>
      </c>
      <c r="AC14" s="867">
        <v>0.54</v>
      </c>
      <c r="AD14" s="27">
        <v>0.19</v>
      </c>
      <c r="AE14" s="25"/>
      <c r="AF14" s="867"/>
      <c r="AG14" s="867"/>
      <c r="AH14" s="867"/>
      <c r="AI14" s="867"/>
      <c r="AJ14" s="867"/>
      <c r="AK14" s="867"/>
      <c r="AL14" s="867"/>
      <c r="AM14" s="867"/>
      <c r="AN14" s="867"/>
      <c r="AO14" s="867"/>
      <c r="AP14" s="867"/>
      <c r="AQ14" s="867"/>
      <c r="AR14" s="867"/>
      <c r="AS14" s="867"/>
      <c r="AT14" s="867"/>
      <c r="AU14" s="27"/>
    </row>
    <row r="15" spans="1:47" ht="13.8" thickBot="1" x14ac:dyDescent="0.3">
      <c r="A15" s="960"/>
      <c r="B15" s="376">
        <v>38687</v>
      </c>
      <c r="C15" s="291">
        <v>2.82</v>
      </c>
      <c r="D15" s="350">
        <v>0.81</v>
      </c>
      <c r="E15" s="350">
        <v>4.53</v>
      </c>
      <c r="F15" s="350">
        <v>6.67</v>
      </c>
      <c r="G15" s="350">
        <v>2.91</v>
      </c>
      <c r="H15" s="350">
        <v>3</v>
      </c>
      <c r="I15" s="350">
        <v>5.3</v>
      </c>
      <c r="J15" s="350">
        <v>0.81</v>
      </c>
      <c r="K15" s="350">
        <v>3.61</v>
      </c>
      <c r="L15" s="292">
        <v>5.82</v>
      </c>
      <c r="M15" s="371"/>
      <c r="N15" s="383">
        <v>308.32</v>
      </c>
      <c r="O15" s="36">
        <v>307.83999999999997</v>
      </c>
      <c r="P15" s="36">
        <v>308.64999999999998</v>
      </c>
      <c r="Q15" s="36">
        <v>309.64999999999998</v>
      </c>
      <c r="R15" s="36">
        <v>308.11</v>
      </c>
      <c r="S15" s="36">
        <v>308.81</v>
      </c>
      <c r="T15" s="384">
        <v>306.52999999999997</v>
      </c>
      <c r="U15" s="385">
        <v>304.55</v>
      </c>
      <c r="V15" s="383">
        <v>311.77</v>
      </c>
      <c r="W15" s="36">
        <v>312.26</v>
      </c>
      <c r="X15" s="36">
        <v>309.67</v>
      </c>
      <c r="Y15" s="384">
        <v>294.19</v>
      </c>
      <c r="Z15" s="862">
        <v>1.73</v>
      </c>
      <c r="AA15" s="860">
        <v>0.11</v>
      </c>
      <c r="AB15" s="860">
        <v>0.56000000000000005</v>
      </c>
      <c r="AC15" s="860">
        <v>0.57999999999999996</v>
      </c>
      <c r="AD15" s="865">
        <v>0.17</v>
      </c>
      <c r="AE15" s="39"/>
      <c r="AF15" s="860"/>
      <c r="AG15" s="860"/>
      <c r="AH15" s="860"/>
      <c r="AI15" s="860"/>
      <c r="AJ15" s="860"/>
      <c r="AK15" s="860"/>
      <c r="AL15" s="860"/>
      <c r="AM15" s="860"/>
      <c r="AN15" s="860"/>
      <c r="AO15" s="860"/>
      <c r="AP15" s="860"/>
      <c r="AQ15" s="860"/>
      <c r="AR15" s="860"/>
      <c r="AS15" s="860"/>
      <c r="AT15" s="860"/>
      <c r="AU15" s="865"/>
    </row>
    <row r="16" spans="1:47" x14ac:dyDescent="0.25">
      <c r="A16" s="949">
        <v>2006</v>
      </c>
      <c r="B16" s="391">
        <v>38718</v>
      </c>
      <c r="C16" s="362"/>
      <c r="D16" s="863"/>
      <c r="E16" s="863"/>
      <c r="F16" s="863"/>
      <c r="G16" s="863"/>
      <c r="H16" s="863"/>
      <c r="I16" s="863"/>
      <c r="J16" s="863"/>
      <c r="K16" s="863"/>
      <c r="L16" s="864"/>
      <c r="M16" s="369"/>
      <c r="N16" s="386">
        <v>308.35000000000002</v>
      </c>
      <c r="O16" s="13"/>
      <c r="P16" s="13">
        <v>307.83999999999997</v>
      </c>
      <c r="Q16" s="13">
        <v>308.72000000000003</v>
      </c>
      <c r="R16" s="13">
        <v>309.64999999999998</v>
      </c>
      <c r="S16" s="13">
        <v>308.14999999999998</v>
      </c>
      <c r="T16" s="387">
        <v>308.95999999999998</v>
      </c>
      <c r="U16" s="388">
        <v>306.60000000000002</v>
      </c>
      <c r="V16" s="386">
        <v>311.97000000000003</v>
      </c>
      <c r="W16" s="13">
        <v>312.49</v>
      </c>
      <c r="X16" s="13">
        <v>309.68</v>
      </c>
      <c r="Y16" s="387">
        <v>294.29000000000002</v>
      </c>
      <c r="Z16" s="861">
        <v>1.73</v>
      </c>
      <c r="AA16" s="863">
        <v>0.1</v>
      </c>
      <c r="AB16" s="863" t="s">
        <v>29</v>
      </c>
      <c r="AC16" s="863">
        <v>0.18</v>
      </c>
      <c r="AD16" s="864" t="s">
        <v>29</v>
      </c>
      <c r="AE16" s="17"/>
      <c r="AF16" s="863"/>
      <c r="AG16" s="863"/>
      <c r="AH16" s="863"/>
      <c r="AI16" s="863"/>
      <c r="AJ16" s="863"/>
      <c r="AK16" s="863"/>
      <c r="AL16" s="863"/>
      <c r="AM16" s="863"/>
      <c r="AN16" s="863"/>
      <c r="AO16" s="863"/>
      <c r="AP16" s="863"/>
      <c r="AQ16" s="863"/>
      <c r="AR16" s="863"/>
      <c r="AS16" s="863"/>
      <c r="AT16" s="863"/>
      <c r="AU16" s="864"/>
    </row>
    <row r="17" spans="1:47" x14ac:dyDescent="0.25">
      <c r="A17" s="950"/>
      <c r="B17" s="392">
        <v>38749</v>
      </c>
      <c r="C17" s="363"/>
      <c r="D17" s="867"/>
      <c r="E17" s="867"/>
      <c r="F17" s="867"/>
      <c r="G17" s="867"/>
      <c r="H17" s="867"/>
      <c r="I17" s="867"/>
      <c r="J17" s="867"/>
      <c r="K17" s="867"/>
      <c r="L17" s="27"/>
      <c r="M17" s="370"/>
      <c r="N17" s="381"/>
      <c r="O17" s="29"/>
      <c r="P17" s="29"/>
      <c r="Q17" s="29"/>
      <c r="R17" s="29"/>
      <c r="S17" s="29"/>
      <c r="T17" s="75"/>
      <c r="U17" s="382"/>
      <c r="V17" s="381">
        <v>311.91000000000003</v>
      </c>
      <c r="W17" s="29">
        <v>312.41000000000003</v>
      </c>
      <c r="X17" s="29">
        <v>309.58999999999997</v>
      </c>
      <c r="Y17" s="75">
        <v>294.25</v>
      </c>
      <c r="Z17" s="69"/>
      <c r="AA17" s="867"/>
      <c r="AB17" s="867"/>
      <c r="AC17" s="867"/>
      <c r="AD17" s="27"/>
      <c r="AE17" s="25"/>
      <c r="AF17" s="867"/>
      <c r="AG17" s="867"/>
      <c r="AH17" s="867"/>
      <c r="AI17" s="867"/>
      <c r="AJ17" s="867"/>
      <c r="AK17" s="867"/>
      <c r="AL17" s="867"/>
      <c r="AM17" s="867"/>
      <c r="AN17" s="867"/>
      <c r="AO17" s="867"/>
      <c r="AP17" s="867"/>
      <c r="AQ17" s="867"/>
      <c r="AR17" s="867"/>
      <c r="AS17" s="867"/>
      <c r="AT17" s="867"/>
      <c r="AU17" s="27"/>
    </row>
    <row r="18" spans="1:47" x14ac:dyDescent="0.25">
      <c r="A18" s="950"/>
      <c r="B18" s="392">
        <v>38777</v>
      </c>
      <c r="C18" s="363"/>
      <c r="D18" s="867"/>
      <c r="E18" s="867"/>
      <c r="F18" s="867"/>
      <c r="G18" s="867"/>
      <c r="H18" s="867"/>
      <c r="I18" s="867"/>
      <c r="J18" s="867"/>
      <c r="K18" s="867"/>
      <c r="L18" s="27"/>
      <c r="M18" s="370"/>
      <c r="N18" s="381">
        <v>307.81</v>
      </c>
      <c r="O18" s="29">
        <v>307.27999999999997</v>
      </c>
      <c r="P18" s="29">
        <v>308.25</v>
      </c>
      <c r="Q18" s="29">
        <v>309.12</v>
      </c>
      <c r="R18" s="29">
        <v>307.64999999999998</v>
      </c>
      <c r="S18" s="29">
        <v>308.5</v>
      </c>
      <c r="T18" s="75">
        <v>306.05</v>
      </c>
      <c r="U18" s="382"/>
      <c r="V18" s="381">
        <v>311.47000000000003</v>
      </c>
      <c r="W18" s="29">
        <v>312.01</v>
      </c>
      <c r="X18" s="29">
        <v>309.13</v>
      </c>
      <c r="Y18" s="75">
        <v>293.86</v>
      </c>
      <c r="Z18" s="69"/>
      <c r="AA18" s="867"/>
      <c r="AB18" s="867"/>
      <c r="AC18" s="867"/>
      <c r="AD18" s="27"/>
      <c r="AE18" s="25"/>
      <c r="AF18" s="867"/>
      <c r="AG18" s="867"/>
      <c r="AH18" s="867"/>
      <c r="AI18" s="867"/>
      <c r="AJ18" s="867"/>
      <c r="AK18" s="867"/>
      <c r="AL18" s="867"/>
      <c r="AM18" s="867"/>
      <c r="AN18" s="867"/>
      <c r="AO18" s="867"/>
      <c r="AP18" s="867"/>
      <c r="AQ18" s="867"/>
      <c r="AR18" s="867"/>
      <c r="AS18" s="867"/>
      <c r="AT18" s="867"/>
      <c r="AU18" s="27"/>
    </row>
    <row r="19" spans="1:47" x14ac:dyDescent="0.25">
      <c r="A19" s="950"/>
      <c r="B19" s="392">
        <v>38808</v>
      </c>
      <c r="C19" s="366">
        <v>2.4300000000000002</v>
      </c>
      <c r="D19" s="338">
        <v>1</v>
      </c>
      <c r="E19" s="256">
        <v>4.53</v>
      </c>
      <c r="F19" s="256">
        <v>10</v>
      </c>
      <c r="G19" s="256">
        <v>3</v>
      </c>
      <c r="H19" s="256"/>
      <c r="I19" s="256">
        <v>5</v>
      </c>
      <c r="J19" s="338">
        <v>0.79</v>
      </c>
      <c r="K19" s="256">
        <v>3.93</v>
      </c>
      <c r="L19" s="367">
        <v>5.67</v>
      </c>
      <c r="M19" s="370"/>
      <c r="N19" s="381">
        <v>308.52</v>
      </c>
      <c r="O19" s="29">
        <v>307.89</v>
      </c>
      <c r="P19" s="29">
        <v>308.72000000000003</v>
      </c>
      <c r="Q19" s="29">
        <v>309.33999999999997</v>
      </c>
      <c r="R19" s="29">
        <v>308.24</v>
      </c>
      <c r="S19" s="29">
        <v>308.87</v>
      </c>
      <c r="T19" s="75">
        <v>306.51</v>
      </c>
      <c r="U19" s="382">
        <v>304.66000000000003</v>
      </c>
      <c r="V19" s="381">
        <v>312.24</v>
      </c>
      <c r="W19" s="29">
        <v>312.89999999999998</v>
      </c>
      <c r="X19" s="29">
        <v>309.72000000000003</v>
      </c>
      <c r="Y19" s="75">
        <v>294.52999999999997</v>
      </c>
      <c r="Z19" s="69">
        <v>2.0499999999999998</v>
      </c>
      <c r="AA19" s="867">
        <v>0.1</v>
      </c>
      <c r="AB19" s="867">
        <v>0.65</v>
      </c>
      <c r="AC19" s="867">
        <v>0.41</v>
      </c>
      <c r="AD19" s="27">
        <v>0.3</v>
      </c>
      <c r="AE19" s="25">
        <v>310.04000000000002</v>
      </c>
      <c r="AF19" s="867">
        <v>308.68</v>
      </c>
      <c r="AG19" s="867">
        <v>308.33999999999997</v>
      </c>
      <c r="AH19" s="867">
        <v>308.27</v>
      </c>
      <c r="AI19" s="867">
        <v>309.5</v>
      </c>
      <c r="AJ19" s="867"/>
      <c r="AK19" s="867">
        <v>309.44</v>
      </c>
      <c r="AL19" s="867">
        <v>309.52999999999997</v>
      </c>
      <c r="AM19" s="867">
        <v>309.29000000000002</v>
      </c>
      <c r="AN19" s="867">
        <v>309.56</v>
      </c>
      <c r="AO19" s="867">
        <v>309.31</v>
      </c>
      <c r="AP19" s="867">
        <v>308.41000000000003</v>
      </c>
      <c r="AQ19" s="867"/>
      <c r="AR19" s="867">
        <v>306.7</v>
      </c>
      <c r="AS19" s="867">
        <v>309.48</v>
      </c>
      <c r="AT19" s="867">
        <v>286.2</v>
      </c>
      <c r="AU19" s="27">
        <v>308.43</v>
      </c>
    </row>
    <row r="20" spans="1:47" x14ac:dyDescent="0.25">
      <c r="A20" s="950"/>
      <c r="B20" s="392">
        <v>38838</v>
      </c>
      <c r="C20" s="183">
        <v>2.95</v>
      </c>
      <c r="D20" s="255"/>
      <c r="E20" s="255">
        <v>4</v>
      </c>
      <c r="F20" s="255">
        <v>7.33</v>
      </c>
      <c r="G20" s="255">
        <v>3.11</v>
      </c>
      <c r="H20" s="255">
        <v>3.41</v>
      </c>
      <c r="I20" s="255">
        <v>3.83</v>
      </c>
      <c r="J20" s="255">
        <v>0.43</v>
      </c>
      <c r="K20" s="255">
        <v>3.22</v>
      </c>
      <c r="L20" s="285">
        <v>5</v>
      </c>
      <c r="M20" s="370"/>
      <c r="N20" s="381">
        <v>308.54000000000002</v>
      </c>
      <c r="O20" s="29">
        <v>307.97000000000003</v>
      </c>
      <c r="P20" s="29">
        <v>308.87</v>
      </c>
      <c r="Q20" s="29">
        <v>309.75</v>
      </c>
      <c r="R20" s="29">
        <v>308.33999999999997</v>
      </c>
      <c r="S20" s="29">
        <v>309.18</v>
      </c>
      <c r="T20" s="75">
        <v>306.37</v>
      </c>
      <c r="U20" s="382"/>
      <c r="V20" s="381">
        <v>312.42</v>
      </c>
      <c r="W20" s="29">
        <v>313.07</v>
      </c>
      <c r="X20" s="29">
        <v>309.76</v>
      </c>
      <c r="Y20" s="75">
        <v>294.54000000000002</v>
      </c>
      <c r="Z20" s="69"/>
      <c r="AA20" s="867"/>
      <c r="AB20" s="867"/>
      <c r="AC20" s="867"/>
      <c r="AD20" s="27"/>
      <c r="AE20" s="25"/>
      <c r="AF20" s="867"/>
      <c r="AG20" s="867"/>
      <c r="AH20" s="867"/>
      <c r="AI20" s="867"/>
      <c r="AJ20" s="867"/>
      <c r="AK20" s="867"/>
      <c r="AL20" s="867"/>
      <c r="AM20" s="867"/>
      <c r="AN20" s="867"/>
      <c r="AO20" s="867"/>
      <c r="AP20" s="867"/>
      <c r="AQ20" s="867"/>
      <c r="AR20" s="867"/>
      <c r="AS20" s="867"/>
      <c r="AT20" s="867"/>
      <c r="AU20" s="27"/>
    </row>
    <row r="21" spans="1:47" x14ac:dyDescent="0.25">
      <c r="A21" s="950"/>
      <c r="B21" s="392">
        <v>38869</v>
      </c>
      <c r="C21" s="284"/>
      <c r="D21" s="338">
        <v>1</v>
      </c>
      <c r="E21" s="339"/>
      <c r="F21" s="339"/>
      <c r="G21" s="338">
        <v>2.2000000000000002</v>
      </c>
      <c r="H21" s="339">
        <v>1.98</v>
      </c>
      <c r="I21" s="339"/>
      <c r="J21" s="339">
        <v>0.44</v>
      </c>
      <c r="K21" s="339"/>
      <c r="L21" s="285"/>
      <c r="M21" s="370"/>
      <c r="N21" s="381"/>
      <c r="O21" s="29"/>
      <c r="P21" s="29"/>
      <c r="Q21" s="29"/>
      <c r="R21" s="29"/>
      <c r="S21" s="29"/>
      <c r="T21" s="75"/>
      <c r="U21" s="382"/>
      <c r="V21" s="381">
        <v>312.52</v>
      </c>
      <c r="W21" s="29">
        <v>313.14999999999998</v>
      </c>
      <c r="X21" s="29">
        <v>309.81</v>
      </c>
      <c r="Y21" s="75">
        <v>294.51</v>
      </c>
      <c r="Z21" s="69"/>
      <c r="AA21" s="867"/>
      <c r="AB21" s="867"/>
      <c r="AC21" s="867"/>
      <c r="AD21" s="27"/>
      <c r="AE21" s="25"/>
      <c r="AF21" s="867"/>
      <c r="AG21" s="867"/>
      <c r="AH21" s="867"/>
      <c r="AI21" s="867"/>
      <c r="AJ21" s="867"/>
      <c r="AK21" s="867"/>
      <c r="AL21" s="867"/>
      <c r="AM21" s="867"/>
      <c r="AN21" s="867"/>
      <c r="AO21" s="867"/>
      <c r="AP21" s="867"/>
      <c r="AQ21" s="867"/>
      <c r="AR21" s="867"/>
      <c r="AS21" s="867"/>
      <c r="AT21" s="867"/>
      <c r="AU21" s="27"/>
    </row>
    <row r="22" spans="1:47" x14ac:dyDescent="0.25">
      <c r="A22" s="950"/>
      <c r="B22" s="392">
        <v>38899</v>
      </c>
      <c r="C22" s="284">
        <v>2</v>
      </c>
      <c r="D22" s="339"/>
      <c r="E22" s="339">
        <v>4.4000000000000004</v>
      </c>
      <c r="F22" s="339">
        <v>4.29</v>
      </c>
      <c r="G22" s="339">
        <v>2.25</v>
      </c>
      <c r="H22" s="339">
        <v>2.37</v>
      </c>
      <c r="I22" s="339">
        <v>2.57</v>
      </c>
      <c r="J22" s="339">
        <v>0.41</v>
      </c>
      <c r="K22" s="339">
        <v>3.34</v>
      </c>
      <c r="L22" s="285">
        <v>5.15</v>
      </c>
      <c r="M22" s="370"/>
      <c r="N22" s="381">
        <v>308.49</v>
      </c>
      <c r="O22" s="29">
        <v>308.16000000000003</v>
      </c>
      <c r="P22" s="29">
        <v>309.2</v>
      </c>
      <c r="Q22" s="29">
        <v>310.10000000000002</v>
      </c>
      <c r="R22" s="29">
        <v>308.51</v>
      </c>
      <c r="S22" s="29">
        <v>309.41000000000003</v>
      </c>
      <c r="T22" s="75">
        <v>306.97000000000003</v>
      </c>
      <c r="U22" s="382"/>
      <c r="V22" s="381">
        <v>312.56</v>
      </c>
      <c r="W22" s="29">
        <v>313.12</v>
      </c>
      <c r="X22" s="29">
        <v>309.89999999999998</v>
      </c>
      <c r="Y22" s="75">
        <v>294.33999999999997</v>
      </c>
      <c r="Z22" s="69"/>
      <c r="AA22" s="867"/>
      <c r="AB22" s="867"/>
      <c r="AC22" s="867"/>
      <c r="AD22" s="27"/>
      <c r="AE22" s="25"/>
      <c r="AF22" s="867"/>
      <c r="AG22" s="867"/>
      <c r="AH22" s="867"/>
      <c r="AI22" s="867"/>
      <c r="AJ22" s="867"/>
      <c r="AK22" s="867"/>
      <c r="AL22" s="867"/>
      <c r="AM22" s="867"/>
      <c r="AN22" s="867"/>
      <c r="AO22" s="867"/>
      <c r="AP22" s="867"/>
      <c r="AQ22" s="867"/>
      <c r="AR22" s="867"/>
      <c r="AS22" s="867"/>
      <c r="AT22" s="867"/>
      <c r="AU22" s="27"/>
    </row>
    <row r="23" spans="1:47" x14ac:dyDescent="0.25">
      <c r="A23" s="950"/>
      <c r="B23" s="392">
        <v>38930</v>
      </c>
      <c r="C23" s="284"/>
      <c r="D23" s="339">
        <v>0.75</v>
      </c>
      <c r="E23" s="339"/>
      <c r="F23" s="339"/>
      <c r="G23" s="339">
        <v>2.09</v>
      </c>
      <c r="H23" s="339">
        <v>2.31</v>
      </c>
      <c r="I23" s="339"/>
      <c r="J23" s="339">
        <v>0.39</v>
      </c>
      <c r="K23" s="339"/>
      <c r="L23" s="285"/>
      <c r="M23" s="370"/>
      <c r="N23" s="381"/>
      <c r="O23" s="29"/>
      <c r="P23" s="29"/>
      <c r="Q23" s="29"/>
      <c r="R23" s="29"/>
      <c r="S23" s="29"/>
      <c r="T23" s="75"/>
      <c r="U23" s="382"/>
      <c r="V23" s="381">
        <v>311.70999999999998</v>
      </c>
      <c r="W23" s="29">
        <v>312.29000000000002</v>
      </c>
      <c r="X23" s="29">
        <v>309.8</v>
      </c>
      <c r="Y23" s="75">
        <v>294.41000000000003</v>
      </c>
      <c r="Z23" s="69"/>
      <c r="AA23" s="867"/>
      <c r="AB23" s="867"/>
      <c r="AC23" s="867"/>
      <c r="AD23" s="27"/>
      <c r="AE23" s="25"/>
      <c r="AF23" s="867"/>
      <c r="AG23" s="867"/>
      <c r="AH23" s="867"/>
      <c r="AI23" s="867"/>
      <c r="AJ23" s="867"/>
      <c r="AK23" s="867"/>
      <c r="AL23" s="867"/>
      <c r="AM23" s="867"/>
      <c r="AN23" s="867"/>
      <c r="AO23" s="867"/>
      <c r="AP23" s="867"/>
      <c r="AQ23" s="867"/>
      <c r="AR23" s="867"/>
      <c r="AS23" s="867"/>
      <c r="AT23" s="867"/>
      <c r="AU23" s="27"/>
    </row>
    <row r="24" spans="1:47" x14ac:dyDescent="0.25">
      <c r="A24" s="950"/>
      <c r="B24" s="392">
        <v>38961</v>
      </c>
      <c r="C24" s="284">
        <v>2.25</v>
      </c>
      <c r="D24" s="339"/>
      <c r="E24" s="339">
        <v>4.76</v>
      </c>
      <c r="F24" s="339">
        <v>7.22</v>
      </c>
      <c r="G24" s="339">
        <v>2.37</v>
      </c>
      <c r="H24" s="339">
        <v>2.31</v>
      </c>
      <c r="I24" s="339">
        <v>6</v>
      </c>
      <c r="J24" s="339">
        <v>0.46</v>
      </c>
      <c r="K24" s="339">
        <v>4.1900000000000004</v>
      </c>
      <c r="L24" s="285">
        <v>5.67</v>
      </c>
      <c r="M24" s="370"/>
      <c r="N24" s="381">
        <v>308.55</v>
      </c>
      <c r="O24" s="29">
        <v>308.29000000000002</v>
      </c>
      <c r="P24" s="29">
        <v>309.37</v>
      </c>
      <c r="Q24" s="29">
        <v>310.35000000000002</v>
      </c>
      <c r="R24" s="29">
        <v>308.60000000000002</v>
      </c>
      <c r="S24" s="29">
        <v>309.79000000000002</v>
      </c>
      <c r="T24" s="75">
        <v>306.37</v>
      </c>
      <c r="U24" s="382">
        <v>304.54000000000002</v>
      </c>
      <c r="V24" s="381">
        <v>312.72000000000003</v>
      </c>
      <c r="W24" s="29">
        <v>313.24</v>
      </c>
      <c r="X24" s="29">
        <v>310.08999999999997</v>
      </c>
      <c r="Y24" s="75">
        <v>294.38</v>
      </c>
      <c r="Z24" s="69">
        <v>2.31</v>
      </c>
      <c r="AA24" s="867">
        <v>0.1</v>
      </c>
      <c r="AB24" s="867">
        <v>0.31</v>
      </c>
      <c r="AC24" s="867">
        <v>0.48</v>
      </c>
      <c r="AD24" s="27">
        <v>0.1</v>
      </c>
      <c r="AE24" s="25">
        <v>310.45</v>
      </c>
      <c r="AF24" s="867">
        <v>308.61</v>
      </c>
      <c r="AG24" s="867">
        <v>308.10000000000002</v>
      </c>
      <c r="AH24" s="867">
        <v>308.33999999999997</v>
      </c>
      <c r="AI24" s="867">
        <v>309.83</v>
      </c>
      <c r="AJ24" s="867">
        <v>309.12</v>
      </c>
      <c r="AK24" s="867">
        <v>309.70999999999998</v>
      </c>
      <c r="AL24" s="867">
        <v>309.35000000000002</v>
      </c>
      <c r="AM24" s="867">
        <v>309.58</v>
      </c>
      <c r="AN24" s="867">
        <v>309.86</v>
      </c>
      <c r="AO24" s="867">
        <v>309.63</v>
      </c>
      <c r="AP24" s="867">
        <v>308.45999999999998</v>
      </c>
      <c r="AQ24" s="867"/>
      <c r="AR24" s="867">
        <v>306.70999999999998</v>
      </c>
      <c r="AS24" s="867">
        <v>309.23</v>
      </c>
      <c r="AT24" s="867">
        <v>285.93</v>
      </c>
      <c r="AU24" s="27">
        <v>308.42</v>
      </c>
    </row>
    <row r="25" spans="1:47" x14ac:dyDescent="0.25">
      <c r="A25" s="950"/>
      <c r="B25" s="392">
        <v>38991</v>
      </c>
      <c r="C25" s="284"/>
      <c r="D25" s="339"/>
      <c r="E25" s="339">
        <v>3.22</v>
      </c>
      <c r="F25" s="339">
        <v>2.82</v>
      </c>
      <c r="G25" s="339"/>
      <c r="H25" s="339">
        <v>0.59</v>
      </c>
      <c r="I25" s="339"/>
      <c r="J25" s="339"/>
      <c r="K25" s="339"/>
      <c r="L25" s="285"/>
      <c r="M25" s="370"/>
      <c r="N25" s="381"/>
      <c r="O25" s="29"/>
      <c r="P25" s="29"/>
      <c r="Q25" s="29"/>
      <c r="R25" s="29"/>
      <c r="S25" s="29"/>
      <c r="T25" s="75"/>
      <c r="U25" s="382"/>
      <c r="V25" s="381">
        <v>312.67</v>
      </c>
      <c r="W25" s="29">
        <v>313.12</v>
      </c>
      <c r="X25" s="29">
        <v>310.19</v>
      </c>
      <c r="Y25" s="75">
        <v>294.32</v>
      </c>
      <c r="Z25" s="69"/>
      <c r="AA25" s="867"/>
      <c r="AB25" s="867"/>
      <c r="AC25" s="867"/>
      <c r="AD25" s="27"/>
      <c r="AE25" s="25"/>
      <c r="AF25" s="867"/>
      <c r="AG25" s="867"/>
      <c r="AH25" s="867"/>
      <c r="AI25" s="867"/>
      <c r="AJ25" s="867"/>
      <c r="AK25" s="867"/>
      <c r="AL25" s="867"/>
      <c r="AM25" s="867"/>
      <c r="AN25" s="867"/>
      <c r="AO25" s="867"/>
      <c r="AP25" s="867"/>
      <c r="AQ25" s="867"/>
      <c r="AR25" s="867"/>
      <c r="AS25" s="867"/>
      <c r="AT25" s="867"/>
      <c r="AU25" s="27"/>
    </row>
    <row r="26" spans="1:47" x14ac:dyDescent="0.25">
      <c r="A26" s="950"/>
      <c r="B26" s="392">
        <v>39022</v>
      </c>
      <c r="C26" s="284">
        <v>3.54</v>
      </c>
      <c r="D26" s="339"/>
      <c r="E26" s="339">
        <v>9.52</v>
      </c>
      <c r="F26" s="339">
        <v>10</v>
      </c>
      <c r="G26" s="339">
        <v>4.1900000000000004</v>
      </c>
      <c r="H26" s="339">
        <v>4.4000000000000004</v>
      </c>
      <c r="I26" s="339">
        <v>3.84</v>
      </c>
      <c r="J26" s="339">
        <v>1.57</v>
      </c>
      <c r="K26" s="339">
        <v>6.65</v>
      </c>
      <c r="L26" s="285">
        <v>8.2100000000000009</v>
      </c>
      <c r="M26" s="370"/>
      <c r="N26" s="381">
        <v>308.44</v>
      </c>
      <c r="O26" s="29">
        <v>308.29000000000002</v>
      </c>
      <c r="P26" s="29">
        <v>309.43</v>
      </c>
      <c r="Q26" s="29">
        <v>310.48</v>
      </c>
      <c r="R26" s="29">
        <v>308.58999999999997</v>
      </c>
      <c r="S26" s="29">
        <v>309.79000000000002</v>
      </c>
      <c r="T26" s="75">
        <v>306.94</v>
      </c>
      <c r="U26" s="382">
        <v>304.98</v>
      </c>
      <c r="V26" s="381">
        <v>312.58999999999997</v>
      </c>
      <c r="W26" s="29">
        <v>313.06</v>
      </c>
      <c r="X26" s="29">
        <v>310.27</v>
      </c>
      <c r="Y26" s="75">
        <v>294.41000000000003</v>
      </c>
      <c r="Z26" s="69"/>
      <c r="AA26" s="867"/>
      <c r="AB26" s="867"/>
      <c r="AC26" s="867"/>
      <c r="AD26" s="27"/>
      <c r="AE26" s="25"/>
      <c r="AF26" s="867"/>
      <c r="AG26" s="867"/>
      <c r="AH26" s="867"/>
      <c r="AI26" s="867"/>
      <c r="AJ26" s="867"/>
      <c r="AK26" s="867"/>
      <c r="AL26" s="867"/>
      <c r="AM26" s="867"/>
      <c r="AN26" s="867"/>
      <c r="AO26" s="867"/>
      <c r="AP26" s="867"/>
      <c r="AQ26" s="867"/>
      <c r="AR26" s="867"/>
      <c r="AS26" s="867"/>
      <c r="AT26" s="867"/>
      <c r="AU26" s="27"/>
    </row>
    <row r="27" spans="1:47" ht="13.8" thickBot="1" x14ac:dyDescent="0.3">
      <c r="A27" s="951"/>
      <c r="B27" s="393">
        <v>39052</v>
      </c>
      <c r="C27" s="291"/>
      <c r="D27" s="350">
        <v>2.2000000000000002</v>
      </c>
      <c r="E27" s="350"/>
      <c r="F27" s="350"/>
      <c r="G27" s="350">
        <v>4.0999999999999996</v>
      </c>
      <c r="H27" s="350">
        <v>3.83</v>
      </c>
      <c r="I27" s="350"/>
      <c r="J27" s="350">
        <v>1.1499999999999999</v>
      </c>
      <c r="K27" s="350"/>
      <c r="L27" s="292"/>
      <c r="M27" s="371"/>
      <c r="N27" s="383"/>
      <c r="O27" s="36"/>
      <c r="P27" s="36"/>
      <c r="Q27" s="36"/>
      <c r="R27" s="36"/>
      <c r="S27" s="36"/>
      <c r="T27" s="384"/>
      <c r="U27" s="385"/>
      <c r="V27" s="383">
        <v>312.55</v>
      </c>
      <c r="W27" s="36">
        <v>313.02</v>
      </c>
      <c r="X27" s="36">
        <v>310.29000000000002</v>
      </c>
      <c r="Y27" s="384">
        <v>294.39</v>
      </c>
      <c r="Z27" s="862"/>
      <c r="AA27" s="860"/>
      <c r="AB27" s="860"/>
      <c r="AC27" s="860"/>
      <c r="AD27" s="865"/>
      <c r="AE27" s="39"/>
      <c r="AF27" s="860"/>
      <c r="AG27" s="860"/>
      <c r="AH27" s="860"/>
      <c r="AI27" s="860"/>
      <c r="AJ27" s="860"/>
      <c r="AK27" s="860"/>
      <c r="AL27" s="860"/>
      <c r="AM27" s="860"/>
      <c r="AN27" s="860"/>
      <c r="AO27" s="860"/>
      <c r="AP27" s="860"/>
      <c r="AQ27" s="860"/>
      <c r="AR27" s="860"/>
      <c r="AS27" s="860"/>
      <c r="AT27" s="860"/>
      <c r="AU27" s="865"/>
    </row>
    <row r="28" spans="1:47" x14ac:dyDescent="0.25">
      <c r="A28" s="975">
        <v>2007</v>
      </c>
      <c r="B28" s="398">
        <v>39083</v>
      </c>
      <c r="C28" s="362"/>
      <c r="D28" s="863"/>
      <c r="E28" s="863"/>
      <c r="F28" s="863"/>
      <c r="G28" s="863"/>
      <c r="H28" s="863"/>
      <c r="I28" s="863"/>
      <c r="J28" s="863"/>
      <c r="K28" s="863"/>
      <c r="L28" s="864"/>
      <c r="M28" s="369"/>
      <c r="N28" s="386"/>
      <c r="O28" s="13"/>
      <c r="P28" s="13"/>
      <c r="Q28" s="13"/>
      <c r="R28" s="13"/>
      <c r="S28" s="13"/>
      <c r="T28" s="387"/>
      <c r="U28" s="388"/>
      <c r="V28" s="386"/>
      <c r="W28" s="13"/>
      <c r="X28" s="13"/>
      <c r="Y28" s="387"/>
      <c r="Z28" s="861"/>
      <c r="AA28" s="863"/>
      <c r="AB28" s="863"/>
      <c r="AC28" s="863"/>
      <c r="AD28" s="864"/>
      <c r="AE28" s="861"/>
      <c r="AF28" s="863"/>
      <c r="AG28" s="863"/>
      <c r="AH28" s="863"/>
      <c r="AI28" s="863"/>
      <c r="AJ28" s="863"/>
      <c r="AK28" s="863"/>
      <c r="AL28" s="863"/>
      <c r="AM28" s="863"/>
      <c r="AN28" s="863"/>
      <c r="AO28" s="863"/>
      <c r="AP28" s="863"/>
      <c r="AQ28" s="863"/>
      <c r="AR28" s="863"/>
      <c r="AS28" s="863"/>
      <c r="AT28" s="863"/>
      <c r="AU28" s="864"/>
    </row>
    <row r="29" spans="1:47" x14ac:dyDescent="0.25">
      <c r="A29" s="976"/>
      <c r="B29" s="397">
        <v>39114</v>
      </c>
      <c r="C29" s="183"/>
      <c r="D29" s="255">
        <v>1.58</v>
      </c>
      <c r="E29" s="255"/>
      <c r="F29" s="255"/>
      <c r="G29" s="255">
        <v>3.75</v>
      </c>
      <c r="H29" s="255">
        <v>3.75</v>
      </c>
      <c r="I29" s="255"/>
      <c r="J29" s="255">
        <v>0.59</v>
      </c>
      <c r="K29" s="255"/>
      <c r="L29" s="368"/>
      <c r="M29" s="370"/>
      <c r="N29" s="381"/>
      <c r="O29" s="29"/>
      <c r="P29" s="29"/>
      <c r="Q29" s="29"/>
      <c r="R29" s="29"/>
      <c r="S29" s="29"/>
      <c r="T29" s="75"/>
      <c r="U29" s="382"/>
      <c r="V29" s="381">
        <v>312.52</v>
      </c>
      <c r="W29" s="29">
        <v>313.08</v>
      </c>
      <c r="X29" s="29">
        <v>310.32</v>
      </c>
      <c r="Y29" s="75">
        <v>294.45</v>
      </c>
      <c r="Z29" s="69"/>
      <c r="AA29" s="867"/>
      <c r="AB29" s="867"/>
      <c r="AC29" s="867"/>
      <c r="AD29" s="27"/>
      <c r="AE29" s="69"/>
      <c r="AF29" s="867"/>
      <c r="AG29" s="867"/>
      <c r="AH29" s="867"/>
      <c r="AI29" s="867"/>
      <c r="AJ29" s="867"/>
      <c r="AK29" s="867"/>
      <c r="AL29" s="867"/>
      <c r="AM29" s="867"/>
      <c r="AN29" s="867"/>
      <c r="AO29" s="867"/>
      <c r="AP29" s="867"/>
      <c r="AQ29" s="867"/>
      <c r="AR29" s="867"/>
      <c r="AS29" s="867"/>
      <c r="AT29" s="867"/>
      <c r="AU29" s="27"/>
    </row>
    <row r="30" spans="1:47" x14ac:dyDescent="0.25">
      <c r="A30" s="976"/>
      <c r="B30" s="397">
        <v>39142</v>
      </c>
      <c r="C30" s="183">
        <v>3.53</v>
      </c>
      <c r="D30" s="255">
        <v>2.31</v>
      </c>
      <c r="E30" s="255">
        <v>7.5</v>
      </c>
      <c r="F30" s="255">
        <v>10</v>
      </c>
      <c r="G30" s="255">
        <v>4</v>
      </c>
      <c r="H30" s="255">
        <v>3.75</v>
      </c>
      <c r="I30" s="255">
        <v>4.29</v>
      </c>
      <c r="J30" s="255">
        <v>1.36</v>
      </c>
      <c r="K30" s="255">
        <v>5</v>
      </c>
      <c r="L30" s="368">
        <v>10</v>
      </c>
      <c r="M30" s="370"/>
      <c r="N30" s="381">
        <v>308.51</v>
      </c>
      <c r="O30" s="29">
        <v>311.7</v>
      </c>
      <c r="P30" s="29">
        <v>309.27999999999997</v>
      </c>
      <c r="Q30" s="29">
        <v>311.64</v>
      </c>
      <c r="R30" s="29">
        <v>309.14</v>
      </c>
      <c r="S30" s="29">
        <v>308.83999999999997</v>
      </c>
      <c r="T30" s="75">
        <v>306.93</v>
      </c>
      <c r="U30" s="382"/>
      <c r="V30" s="381">
        <v>311.73</v>
      </c>
      <c r="W30" s="29">
        <v>312.31</v>
      </c>
      <c r="X30" s="29">
        <v>310.35000000000002</v>
      </c>
      <c r="Y30" s="75">
        <v>294.51</v>
      </c>
      <c r="Z30" s="69"/>
      <c r="AA30" s="867"/>
      <c r="AB30" s="867"/>
      <c r="AC30" s="867"/>
      <c r="AD30" s="27"/>
      <c r="AE30" s="69"/>
      <c r="AF30" s="867"/>
      <c r="AG30" s="867"/>
      <c r="AH30" s="867"/>
      <c r="AI30" s="867"/>
      <c r="AJ30" s="867"/>
      <c r="AK30" s="867"/>
      <c r="AL30" s="867"/>
      <c r="AM30" s="867"/>
      <c r="AN30" s="867"/>
      <c r="AO30" s="867"/>
      <c r="AP30" s="867"/>
      <c r="AQ30" s="867"/>
      <c r="AR30" s="867"/>
      <c r="AS30" s="867"/>
      <c r="AT30" s="867"/>
      <c r="AU30" s="27"/>
    </row>
    <row r="31" spans="1:47" x14ac:dyDescent="0.25">
      <c r="A31" s="976"/>
      <c r="B31" s="397">
        <v>39173</v>
      </c>
      <c r="C31" s="366"/>
      <c r="D31" s="338">
        <v>0.86</v>
      </c>
      <c r="E31" s="256"/>
      <c r="F31" s="256"/>
      <c r="G31" s="256">
        <v>2.73</v>
      </c>
      <c r="H31" s="256">
        <v>2.73</v>
      </c>
      <c r="I31" s="256"/>
      <c r="J31" s="338">
        <v>0.63</v>
      </c>
      <c r="K31" s="256"/>
      <c r="L31" s="367"/>
      <c r="M31" s="370"/>
      <c r="N31" s="381"/>
      <c r="O31" s="29"/>
      <c r="P31" s="29"/>
      <c r="Q31" s="29"/>
      <c r="R31" s="29"/>
      <c r="S31" s="29"/>
      <c r="T31" s="75"/>
      <c r="U31" s="402">
        <v>304.66000000000003</v>
      </c>
      <c r="V31" s="381"/>
      <c r="W31" s="29"/>
      <c r="X31" s="29"/>
      <c r="Y31" s="75"/>
      <c r="Z31" s="69">
        <v>1.87</v>
      </c>
      <c r="AA31" s="867">
        <v>0.15</v>
      </c>
      <c r="AB31" s="867">
        <v>0.84</v>
      </c>
      <c r="AC31" s="867">
        <v>0.41</v>
      </c>
      <c r="AD31" s="27">
        <v>0.26</v>
      </c>
      <c r="AE31" s="69">
        <v>310.66000000000003</v>
      </c>
      <c r="AF31" s="867">
        <v>308.58999999999997</v>
      </c>
      <c r="AG31" s="867">
        <v>308.47000000000003</v>
      </c>
      <c r="AH31" s="867">
        <v>308.42</v>
      </c>
      <c r="AI31" s="867">
        <v>310.07</v>
      </c>
      <c r="AJ31" s="867"/>
      <c r="AK31" s="867">
        <v>309.95</v>
      </c>
      <c r="AL31" s="867">
        <v>310.10000000000002</v>
      </c>
      <c r="AM31" s="867">
        <v>309.54000000000002</v>
      </c>
      <c r="AN31" s="867">
        <v>310.08</v>
      </c>
      <c r="AO31" s="867">
        <v>309.86</v>
      </c>
      <c r="AP31" s="867">
        <v>308.56</v>
      </c>
      <c r="AQ31" s="867"/>
      <c r="AR31" s="867">
        <v>306.79000000000002</v>
      </c>
      <c r="AS31" s="867">
        <v>308.63</v>
      </c>
      <c r="AT31" s="867">
        <v>285.52999999999997</v>
      </c>
      <c r="AU31" s="27">
        <v>308.52</v>
      </c>
    </row>
    <row r="32" spans="1:47" x14ac:dyDescent="0.25">
      <c r="A32" s="976"/>
      <c r="B32" s="397">
        <v>39203</v>
      </c>
      <c r="C32" s="183"/>
      <c r="D32" s="255"/>
      <c r="E32" s="255"/>
      <c r="F32" s="255"/>
      <c r="G32" s="255">
        <v>2.31</v>
      </c>
      <c r="H32" s="255">
        <v>2.2200000000000002</v>
      </c>
      <c r="I32" s="255"/>
      <c r="J32" s="255">
        <v>0.46</v>
      </c>
      <c r="K32" s="255"/>
      <c r="L32" s="285"/>
      <c r="M32" s="370"/>
      <c r="N32" s="381">
        <v>308.48</v>
      </c>
      <c r="O32" s="29">
        <v>311.66000000000003</v>
      </c>
      <c r="P32" s="29">
        <v>309.24</v>
      </c>
      <c r="Q32" s="29">
        <v>311.57</v>
      </c>
      <c r="R32" s="29">
        <v>309.19</v>
      </c>
      <c r="S32" s="29">
        <v>308.77</v>
      </c>
      <c r="T32" s="75">
        <v>306.86</v>
      </c>
      <c r="U32" s="382"/>
      <c r="V32" s="381">
        <v>312.52</v>
      </c>
      <c r="W32" s="29">
        <v>313.04000000000002</v>
      </c>
      <c r="X32" s="29">
        <v>310.3</v>
      </c>
      <c r="Y32" s="75">
        <v>294.37</v>
      </c>
      <c r="Z32" s="69"/>
      <c r="AA32" s="867"/>
      <c r="AB32" s="867"/>
      <c r="AC32" s="867"/>
      <c r="AD32" s="27"/>
      <c r="AE32" s="69"/>
      <c r="AF32" s="867"/>
      <c r="AG32" s="867"/>
      <c r="AH32" s="867"/>
      <c r="AI32" s="867"/>
      <c r="AJ32" s="867"/>
      <c r="AK32" s="867"/>
      <c r="AL32" s="867"/>
      <c r="AM32" s="867"/>
      <c r="AN32" s="867"/>
      <c r="AO32" s="867"/>
      <c r="AP32" s="867"/>
      <c r="AQ32" s="867"/>
      <c r="AR32" s="867"/>
      <c r="AS32" s="867"/>
      <c r="AT32" s="867"/>
      <c r="AU32" s="27"/>
    </row>
    <row r="33" spans="1:47" x14ac:dyDescent="0.25">
      <c r="A33" s="976"/>
      <c r="B33" s="397">
        <v>39234</v>
      </c>
      <c r="C33" s="284">
        <v>2.5</v>
      </c>
      <c r="D33" s="338"/>
      <c r="E33" s="339">
        <v>4</v>
      </c>
      <c r="F33" s="339">
        <v>5.45</v>
      </c>
      <c r="G33" s="338">
        <v>2.14</v>
      </c>
      <c r="H33" s="339">
        <v>2.31</v>
      </c>
      <c r="I33" s="339">
        <v>4.62</v>
      </c>
      <c r="J33" s="339">
        <v>0.37</v>
      </c>
      <c r="K33" s="339">
        <v>3.33</v>
      </c>
      <c r="L33" s="285">
        <v>4</v>
      </c>
      <c r="M33" s="370"/>
      <c r="N33" s="381"/>
      <c r="O33" s="29"/>
      <c r="P33" s="29"/>
      <c r="Q33" s="29"/>
      <c r="R33" s="29"/>
      <c r="S33" s="29"/>
      <c r="T33" s="75"/>
      <c r="U33" s="382"/>
      <c r="V33" s="381"/>
      <c r="W33" s="29"/>
      <c r="X33" s="29"/>
      <c r="Y33" s="75"/>
      <c r="Z33" s="69"/>
      <c r="AA33" s="867"/>
      <c r="AB33" s="867"/>
      <c r="AC33" s="867"/>
      <c r="AD33" s="27"/>
      <c r="AE33" s="69"/>
      <c r="AF33" s="867"/>
      <c r="AG33" s="867"/>
      <c r="AH33" s="867"/>
      <c r="AI33" s="867"/>
      <c r="AJ33" s="867"/>
      <c r="AK33" s="867"/>
      <c r="AL33" s="867"/>
      <c r="AM33" s="867"/>
      <c r="AN33" s="867"/>
      <c r="AO33" s="867"/>
      <c r="AP33" s="867"/>
      <c r="AQ33" s="867"/>
      <c r="AR33" s="867"/>
      <c r="AS33" s="867"/>
      <c r="AT33" s="867"/>
      <c r="AU33" s="27"/>
    </row>
    <row r="34" spans="1:47" x14ac:dyDescent="0.25">
      <c r="A34" s="976"/>
      <c r="B34" s="397">
        <v>39264</v>
      </c>
      <c r="C34" s="284"/>
      <c r="D34" s="339"/>
      <c r="E34" s="339"/>
      <c r="F34" s="339"/>
      <c r="G34" s="339">
        <v>2.14</v>
      </c>
      <c r="H34" s="339">
        <v>2</v>
      </c>
      <c r="I34" s="339"/>
      <c r="J34" s="339">
        <v>0.34</v>
      </c>
      <c r="K34" s="339"/>
      <c r="L34" s="285"/>
      <c r="M34" s="370"/>
      <c r="N34" s="381">
        <v>308.43</v>
      </c>
      <c r="O34" s="29">
        <v>311.62</v>
      </c>
      <c r="P34" s="29">
        <v>309.2</v>
      </c>
      <c r="Q34" s="29">
        <v>311.51</v>
      </c>
      <c r="R34" s="29">
        <v>309.12</v>
      </c>
      <c r="S34" s="29">
        <v>308.68</v>
      </c>
      <c r="T34" s="75">
        <v>306.77</v>
      </c>
      <c r="U34" s="382"/>
      <c r="V34" s="381">
        <v>312.42</v>
      </c>
      <c r="W34" s="29">
        <v>312.93</v>
      </c>
      <c r="X34" s="29">
        <v>310.29000000000002</v>
      </c>
      <c r="Y34" s="75">
        <v>294.18</v>
      </c>
      <c r="Z34" s="69"/>
      <c r="AA34" s="867"/>
      <c r="AB34" s="867"/>
      <c r="AC34" s="867"/>
      <c r="AD34" s="27"/>
      <c r="AE34" s="69"/>
      <c r="AF34" s="867"/>
      <c r="AG34" s="867"/>
      <c r="AH34" s="867"/>
      <c r="AI34" s="867"/>
      <c r="AJ34" s="867"/>
      <c r="AK34" s="867"/>
      <c r="AL34" s="867"/>
      <c r="AM34" s="867"/>
      <c r="AN34" s="867"/>
      <c r="AO34" s="867"/>
      <c r="AP34" s="867"/>
      <c r="AQ34" s="867"/>
      <c r="AR34" s="867"/>
      <c r="AS34" s="867"/>
      <c r="AT34" s="867"/>
      <c r="AU34" s="27"/>
    </row>
    <row r="35" spans="1:47" x14ac:dyDescent="0.25">
      <c r="A35" s="976"/>
      <c r="B35" s="397">
        <v>39295</v>
      </c>
      <c r="C35" s="284"/>
      <c r="D35" s="339"/>
      <c r="E35" s="339"/>
      <c r="F35" s="339"/>
      <c r="G35" s="339">
        <v>2.2200000000000002</v>
      </c>
      <c r="H35" s="339">
        <v>1.67</v>
      </c>
      <c r="I35" s="339"/>
      <c r="J35" s="339">
        <v>0.32</v>
      </c>
      <c r="K35" s="339"/>
      <c r="L35" s="285"/>
      <c r="M35" s="370"/>
      <c r="N35" s="381"/>
      <c r="O35" s="29"/>
      <c r="P35" s="29"/>
      <c r="Q35" s="29"/>
      <c r="R35" s="29"/>
      <c r="S35" s="29"/>
      <c r="T35" s="75"/>
      <c r="U35" s="382"/>
      <c r="V35" s="381"/>
      <c r="W35" s="29"/>
      <c r="X35" s="29"/>
      <c r="Y35" s="75"/>
      <c r="Z35" s="69"/>
      <c r="AA35" s="867"/>
      <c r="AB35" s="867"/>
      <c r="AC35" s="867"/>
      <c r="AD35" s="27"/>
      <c r="AE35" s="69"/>
      <c r="AF35" s="867"/>
      <c r="AG35" s="867"/>
      <c r="AH35" s="867"/>
      <c r="AI35" s="867"/>
      <c r="AJ35" s="867"/>
      <c r="AK35" s="867"/>
      <c r="AL35" s="867"/>
      <c r="AM35" s="867"/>
      <c r="AN35" s="867"/>
      <c r="AO35" s="867"/>
      <c r="AP35" s="867"/>
      <c r="AQ35" s="867"/>
      <c r="AR35" s="867"/>
      <c r="AS35" s="867"/>
      <c r="AT35" s="867"/>
      <c r="AU35" s="27"/>
    </row>
    <row r="36" spans="1:47" x14ac:dyDescent="0.25">
      <c r="A36" s="976"/>
      <c r="B36" s="397">
        <v>39326</v>
      </c>
      <c r="C36" s="284">
        <v>2.2200000000000002</v>
      </c>
      <c r="D36" s="339"/>
      <c r="E36" s="339">
        <v>5</v>
      </c>
      <c r="F36" s="339">
        <v>4.62</v>
      </c>
      <c r="G36" s="339">
        <v>2.61</v>
      </c>
      <c r="H36" s="339">
        <v>2.31</v>
      </c>
      <c r="I36" s="339">
        <v>6</v>
      </c>
      <c r="J36" s="339">
        <v>0.43</v>
      </c>
      <c r="K36" s="339">
        <v>3.75</v>
      </c>
      <c r="L36" s="285">
        <v>2.4</v>
      </c>
      <c r="M36" s="370"/>
      <c r="N36" s="381">
        <v>308.36</v>
      </c>
      <c r="O36" s="29">
        <v>311.54000000000002</v>
      </c>
      <c r="P36" s="29">
        <v>309.12</v>
      </c>
      <c r="Q36" s="29">
        <v>311.43</v>
      </c>
      <c r="R36" s="29">
        <v>308.93</v>
      </c>
      <c r="S36" s="29">
        <v>308.61</v>
      </c>
      <c r="T36" s="75">
        <v>306.7</v>
      </c>
      <c r="U36" s="382"/>
      <c r="V36" s="381">
        <v>312.26</v>
      </c>
      <c r="W36" s="29">
        <v>312.72000000000003</v>
      </c>
      <c r="X36" s="29">
        <v>310.24</v>
      </c>
      <c r="Y36" s="75">
        <v>294.14999999999998</v>
      </c>
      <c r="Z36" s="69">
        <v>2.31</v>
      </c>
      <c r="AA36" s="867">
        <v>0.14000000000000001</v>
      </c>
      <c r="AB36" s="867">
        <v>0.6</v>
      </c>
      <c r="AC36" s="867">
        <v>0.32</v>
      </c>
      <c r="AD36" s="27">
        <v>0.15</v>
      </c>
      <c r="AE36" s="69"/>
      <c r="AF36" s="867"/>
      <c r="AG36" s="867"/>
      <c r="AH36" s="867"/>
      <c r="AI36" s="867"/>
      <c r="AJ36" s="867"/>
      <c r="AK36" s="867"/>
      <c r="AL36" s="867"/>
      <c r="AM36" s="867"/>
      <c r="AN36" s="867"/>
      <c r="AO36" s="867"/>
      <c r="AP36" s="867"/>
      <c r="AQ36" s="867"/>
      <c r="AR36" s="867"/>
      <c r="AS36" s="867"/>
      <c r="AT36" s="867"/>
      <c r="AU36" s="27"/>
    </row>
    <row r="37" spans="1:47" x14ac:dyDescent="0.25">
      <c r="A37" s="976"/>
      <c r="B37" s="397">
        <v>39356</v>
      </c>
      <c r="C37" s="284"/>
      <c r="D37" s="339"/>
      <c r="E37" s="339"/>
      <c r="F37" s="339"/>
      <c r="G37" s="394">
        <v>2.76</v>
      </c>
      <c r="H37" s="394">
        <v>2.5099999999999998</v>
      </c>
      <c r="I37" s="339"/>
      <c r="J37" s="394">
        <v>0.53</v>
      </c>
      <c r="K37" s="339"/>
      <c r="L37" s="285"/>
      <c r="M37" s="370"/>
      <c r="N37" s="381"/>
      <c r="O37" s="29"/>
      <c r="P37" s="29"/>
      <c r="Q37" s="29"/>
      <c r="R37" s="29"/>
      <c r="S37" s="29"/>
      <c r="T37" s="75"/>
      <c r="U37" s="382"/>
      <c r="V37" s="395"/>
      <c r="W37" s="396"/>
      <c r="X37" s="396"/>
      <c r="Y37" s="81"/>
      <c r="Z37" s="69"/>
      <c r="AA37" s="867"/>
      <c r="AB37" s="867"/>
      <c r="AC37" s="867"/>
      <c r="AD37" s="27"/>
      <c r="AE37" s="69">
        <v>310.57</v>
      </c>
      <c r="AF37" s="867">
        <v>308.43</v>
      </c>
      <c r="AG37" s="867"/>
      <c r="AH37" s="867">
        <v>308.26</v>
      </c>
      <c r="AI37" s="867">
        <v>310.92</v>
      </c>
      <c r="AJ37" s="867">
        <v>309.22000000000003</v>
      </c>
      <c r="AK37" s="867">
        <v>309.87</v>
      </c>
      <c r="AL37" s="867">
        <v>310.01</v>
      </c>
      <c r="AM37" s="867">
        <v>309.75</v>
      </c>
      <c r="AN37" s="867">
        <v>310.04000000000002</v>
      </c>
      <c r="AO37" s="867">
        <v>309.8</v>
      </c>
      <c r="AP37" s="867">
        <v>308.42</v>
      </c>
      <c r="AQ37" s="867"/>
      <c r="AR37" s="867">
        <v>306.56</v>
      </c>
      <c r="AS37" s="867">
        <v>308.33</v>
      </c>
      <c r="AT37" s="867">
        <v>283.2</v>
      </c>
      <c r="AU37" s="27">
        <v>307.60000000000002</v>
      </c>
    </row>
    <row r="38" spans="1:47" x14ac:dyDescent="0.25">
      <c r="A38" s="976"/>
      <c r="B38" s="397">
        <v>39387</v>
      </c>
      <c r="C38" s="284"/>
      <c r="D38" s="339"/>
      <c r="E38" s="339"/>
      <c r="F38" s="339"/>
      <c r="G38" s="394">
        <v>3.26</v>
      </c>
      <c r="H38" s="394">
        <v>2.89</v>
      </c>
      <c r="I38" s="339"/>
      <c r="J38" s="394">
        <v>0.62</v>
      </c>
      <c r="K38" s="339"/>
      <c r="L38" s="285"/>
      <c r="M38" s="370"/>
      <c r="N38" s="381">
        <v>308.32</v>
      </c>
      <c r="O38" s="30">
        <v>308.04000000000002</v>
      </c>
      <c r="P38" s="30">
        <v>309.08</v>
      </c>
      <c r="Q38" s="30">
        <v>310.18</v>
      </c>
      <c r="R38" s="30">
        <v>308.3</v>
      </c>
      <c r="S38" s="30">
        <v>309.22000000000003</v>
      </c>
      <c r="T38" s="135">
        <v>306.67</v>
      </c>
      <c r="U38" s="382"/>
      <c r="V38" s="284">
        <v>312.11</v>
      </c>
      <c r="W38" s="339">
        <v>312.48</v>
      </c>
      <c r="X38" s="339">
        <v>310.12</v>
      </c>
      <c r="Y38" s="285">
        <v>294.16000000000003</v>
      </c>
      <c r="Z38" s="69"/>
      <c r="AA38" s="867"/>
      <c r="AB38" s="867"/>
      <c r="AC38" s="867"/>
      <c r="AD38" s="27"/>
      <c r="AE38" s="69"/>
      <c r="AF38" s="867"/>
      <c r="AG38" s="867"/>
      <c r="AH38" s="867"/>
      <c r="AI38" s="867"/>
      <c r="AJ38" s="867"/>
      <c r="AK38" s="867"/>
      <c r="AL38" s="867"/>
      <c r="AM38" s="867"/>
      <c r="AN38" s="867"/>
      <c r="AO38" s="867"/>
      <c r="AP38" s="867"/>
      <c r="AQ38" s="867"/>
      <c r="AR38" s="867"/>
      <c r="AS38" s="867"/>
      <c r="AT38" s="867"/>
      <c r="AU38" s="27"/>
    </row>
    <row r="39" spans="1:47" ht="13.8" thickBot="1" x14ac:dyDescent="0.3">
      <c r="A39" s="977"/>
      <c r="B39" s="399">
        <v>39417</v>
      </c>
      <c r="C39" s="291">
        <v>2.14</v>
      </c>
      <c r="D39" s="350"/>
      <c r="E39" s="350">
        <v>6.67</v>
      </c>
      <c r="F39" s="350">
        <v>7.25</v>
      </c>
      <c r="G39" s="350">
        <v>3.53</v>
      </c>
      <c r="H39" s="350">
        <v>3.33</v>
      </c>
      <c r="I39" s="350">
        <v>8.57</v>
      </c>
      <c r="J39" s="350">
        <v>1</v>
      </c>
      <c r="K39" s="350">
        <v>4</v>
      </c>
      <c r="L39" s="292">
        <v>6</v>
      </c>
      <c r="M39" s="371"/>
      <c r="N39" s="862"/>
      <c r="O39" s="44"/>
      <c r="P39" s="44"/>
      <c r="Q39" s="44"/>
      <c r="R39" s="44"/>
      <c r="S39" s="44"/>
      <c r="T39" s="48"/>
      <c r="U39" s="371"/>
      <c r="V39" s="93"/>
      <c r="W39" s="44"/>
      <c r="X39" s="44"/>
      <c r="Y39" s="48"/>
      <c r="Z39" s="862"/>
      <c r="AA39" s="860"/>
      <c r="AB39" s="860"/>
      <c r="AC39" s="860"/>
      <c r="AD39" s="865"/>
      <c r="AE39" s="862"/>
      <c r="AF39" s="860">
        <v>308.58999999999997</v>
      </c>
      <c r="AG39" s="860">
        <v>308.47000000000003</v>
      </c>
      <c r="AH39" s="860">
        <v>308.42</v>
      </c>
      <c r="AI39" s="860">
        <v>310.07</v>
      </c>
      <c r="AJ39" s="860"/>
      <c r="AK39" s="860">
        <v>309.95</v>
      </c>
      <c r="AL39" s="860">
        <v>310.10000000000002</v>
      </c>
      <c r="AM39" s="860">
        <v>309.81</v>
      </c>
      <c r="AN39" s="860">
        <v>310.08</v>
      </c>
      <c r="AO39" s="860">
        <v>309.86</v>
      </c>
      <c r="AP39" s="860">
        <v>308.56</v>
      </c>
      <c r="AQ39" s="860"/>
      <c r="AR39" s="860">
        <v>306.79000000000002</v>
      </c>
      <c r="AS39" s="860">
        <v>308.63</v>
      </c>
      <c r="AT39" s="860"/>
      <c r="AU39" s="865">
        <v>308.52</v>
      </c>
    </row>
    <row r="40" spans="1:47" x14ac:dyDescent="0.25">
      <c r="A40" s="978">
        <v>2008</v>
      </c>
      <c r="B40" s="461">
        <v>39448</v>
      </c>
      <c r="C40" s="279"/>
      <c r="D40" s="331"/>
      <c r="E40" s="331"/>
      <c r="F40" s="331"/>
      <c r="G40" s="331"/>
      <c r="H40" s="331"/>
      <c r="I40" s="331"/>
      <c r="J40" s="331"/>
      <c r="K40" s="331"/>
      <c r="L40" s="280"/>
      <c r="M40" s="462"/>
      <c r="N40" s="861"/>
      <c r="O40" s="863"/>
      <c r="P40" s="863"/>
      <c r="Q40" s="863"/>
      <c r="R40" s="863"/>
      <c r="S40" s="863"/>
      <c r="T40" s="864"/>
      <c r="U40" s="369"/>
      <c r="V40" s="861"/>
      <c r="W40" s="863"/>
      <c r="X40" s="863"/>
      <c r="Y40" s="864"/>
      <c r="Z40" s="861"/>
      <c r="AA40" s="863"/>
      <c r="AB40" s="863"/>
      <c r="AC40" s="863"/>
      <c r="AD40" s="864"/>
      <c r="AE40" s="861"/>
      <c r="AF40" s="863"/>
      <c r="AG40" s="863"/>
      <c r="AH40" s="863"/>
      <c r="AI40" s="863"/>
      <c r="AJ40" s="863"/>
      <c r="AK40" s="863"/>
      <c r="AL40" s="863"/>
      <c r="AM40" s="863"/>
      <c r="AN40" s="863"/>
      <c r="AO40" s="863"/>
      <c r="AP40" s="863"/>
      <c r="AQ40" s="863"/>
      <c r="AR40" s="863"/>
      <c r="AS40" s="863"/>
      <c r="AT40" s="863"/>
      <c r="AU40" s="864"/>
    </row>
    <row r="41" spans="1:47" x14ac:dyDescent="0.25">
      <c r="A41" s="979"/>
      <c r="B41" s="455">
        <v>39479</v>
      </c>
      <c r="C41" s="284"/>
      <c r="D41" s="339">
        <v>1</v>
      </c>
      <c r="E41" s="339"/>
      <c r="F41" s="339"/>
      <c r="G41" s="339">
        <v>2.73</v>
      </c>
      <c r="H41" s="339">
        <v>2.5</v>
      </c>
      <c r="I41" s="339"/>
      <c r="J41" s="339">
        <v>0.46</v>
      </c>
      <c r="K41" s="339"/>
      <c r="L41" s="285"/>
      <c r="M41" s="457"/>
      <c r="N41" s="69"/>
      <c r="O41" s="867"/>
      <c r="P41" s="867"/>
      <c r="Q41" s="867"/>
      <c r="R41" s="867"/>
      <c r="S41" s="867"/>
      <c r="T41" s="27"/>
      <c r="U41" s="370"/>
      <c r="V41" s="69"/>
      <c r="W41" s="867"/>
      <c r="X41" s="867"/>
      <c r="Y41" s="27"/>
      <c r="Z41" s="69"/>
      <c r="AA41" s="867"/>
      <c r="AB41" s="867"/>
      <c r="AC41" s="867"/>
      <c r="AD41" s="27"/>
      <c r="AE41" s="69"/>
      <c r="AF41" s="867"/>
      <c r="AG41" s="867"/>
      <c r="AH41" s="867"/>
      <c r="AI41" s="867"/>
      <c r="AJ41" s="867"/>
      <c r="AK41" s="867"/>
      <c r="AL41" s="867"/>
      <c r="AM41" s="867"/>
      <c r="AN41" s="867"/>
      <c r="AO41" s="867"/>
      <c r="AP41" s="867"/>
      <c r="AQ41" s="867"/>
      <c r="AR41" s="867"/>
      <c r="AS41" s="867"/>
      <c r="AT41" s="867"/>
      <c r="AU41" s="27"/>
    </row>
    <row r="42" spans="1:47" x14ac:dyDescent="0.25">
      <c r="A42" s="979"/>
      <c r="B42" s="455">
        <v>39508</v>
      </c>
      <c r="C42" s="284">
        <v>2.73</v>
      </c>
      <c r="D42" s="339"/>
      <c r="E42" s="339">
        <v>4.62</v>
      </c>
      <c r="F42" s="339">
        <v>6.67</v>
      </c>
      <c r="G42" s="339">
        <v>3.16</v>
      </c>
      <c r="H42" s="339">
        <v>3.33</v>
      </c>
      <c r="I42" s="339">
        <v>7.5</v>
      </c>
      <c r="J42" s="339">
        <v>0.94</v>
      </c>
      <c r="K42" s="339">
        <v>4.29</v>
      </c>
      <c r="L42" s="285">
        <v>5</v>
      </c>
      <c r="M42" s="457"/>
      <c r="N42" s="69">
        <v>308.51</v>
      </c>
      <c r="O42" s="867">
        <v>307.89999999999998</v>
      </c>
      <c r="P42" s="867">
        <v>308.79000000000002</v>
      </c>
      <c r="Q42" s="867">
        <v>309.85000000000002</v>
      </c>
      <c r="R42" s="867">
        <v>308.20999999999998</v>
      </c>
      <c r="S42" s="867">
        <v>308.87</v>
      </c>
      <c r="T42" s="27">
        <v>306.62</v>
      </c>
      <c r="U42" s="370"/>
      <c r="V42" s="69">
        <v>311.97000000000003</v>
      </c>
      <c r="W42" s="867">
        <v>312.44</v>
      </c>
      <c r="X42" s="867">
        <v>310.05</v>
      </c>
      <c r="Y42" s="27">
        <v>294.36</v>
      </c>
      <c r="Z42" s="69"/>
      <c r="AA42" s="867"/>
      <c r="AB42" s="867"/>
      <c r="AC42" s="867"/>
      <c r="AD42" s="27"/>
      <c r="AE42" s="69"/>
      <c r="AF42" s="867"/>
      <c r="AG42" s="867"/>
      <c r="AH42" s="867"/>
      <c r="AI42" s="867"/>
      <c r="AJ42" s="867"/>
      <c r="AK42" s="867"/>
      <c r="AL42" s="867"/>
      <c r="AM42" s="867"/>
      <c r="AN42" s="867"/>
      <c r="AO42" s="867"/>
      <c r="AP42" s="867"/>
      <c r="AQ42" s="867"/>
      <c r="AR42" s="867"/>
      <c r="AS42" s="867"/>
      <c r="AT42" s="867"/>
      <c r="AU42" s="27"/>
    </row>
    <row r="43" spans="1:47" x14ac:dyDescent="0.25">
      <c r="A43" s="979"/>
      <c r="B43" s="455">
        <v>39539</v>
      </c>
      <c r="C43" s="284"/>
      <c r="D43" s="339">
        <v>1.5</v>
      </c>
      <c r="E43" s="339"/>
      <c r="F43" s="339"/>
      <c r="G43" s="339">
        <v>3.53</v>
      </c>
      <c r="H43" s="339">
        <v>3.16</v>
      </c>
      <c r="I43" s="339"/>
      <c r="J43" s="339">
        <v>1.25</v>
      </c>
      <c r="K43" s="339"/>
      <c r="L43" s="285"/>
      <c r="M43" s="457"/>
      <c r="N43" s="69"/>
      <c r="O43" s="867"/>
      <c r="P43" s="867"/>
      <c r="Q43" s="867"/>
      <c r="R43" s="867"/>
      <c r="S43" s="867"/>
      <c r="T43" s="27"/>
      <c r="U43" s="370"/>
      <c r="V43" s="69"/>
      <c r="W43" s="867"/>
      <c r="X43" s="867"/>
      <c r="Y43" s="27"/>
      <c r="Z43" s="69">
        <v>2.19</v>
      </c>
      <c r="AA43" s="867">
        <v>0.14000000000000001</v>
      </c>
      <c r="AB43" s="867">
        <v>0.91</v>
      </c>
      <c r="AC43" s="867">
        <v>0.35</v>
      </c>
      <c r="AD43" s="27">
        <v>0.35</v>
      </c>
      <c r="AE43" s="69">
        <v>310.23</v>
      </c>
      <c r="AF43" s="867">
        <v>308.55</v>
      </c>
      <c r="AG43" s="867">
        <v>308.38</v>
      </c>
      <c r="AH43" s="867">
        <v>308.35000000000002</v>
      </c>
      <c r="AI43" s="867">
        <v>309.77999999999997</v>
      </c>
      <c r="AJ43" s="867">
        <v>309.12</v>
      </c>
      <c r="AK43" s="867">
        <v>309.68</v>
      </c>
      <c r="AL43" s="867">
        <v>309.82</v>
      </c>
      <c r="AM43" s="867">
        <v>309.57</v>
      </c>
      <c r="AN43" s="867"/>
      <c r="AO43" s="867">
        <v>309.61</v>
      </c>
      <c r="AP43" s="867">
        <v>308.48</v>
      </c>
      <c r="AQ43" s="867"/>
      <c r="AR43" s="867">
        <v>306.8</v>
      </c>
      <c r="AS43" s="867">
        <v>308.64</v>
      </c>
      <c r="AT43" s="867">
        <v>286.04000000000002</v>
      </c>
      <c r="AU43" s="27">
        <v>308.7</v>
      </c>
    </row>
    <row r="44" spans="1:47" x14ac:dyDescent="0.25">
      <c r="A44" s="979"/>
      <c r="B44" s="455">
        <v>39569</v>
      </c>
      <c r="C44" s="284"/>
      <c r="D44" s="339">
        <v>0.63</v>
      </c>
      <c r="E44" s="339"/>
      <c r="F44" s="339"/>
      <c r="G44" s="339">
        <v>2.73</v>
      </c>
      <c r="H44" s="339">
        <v>2.5</v>
      </c>
      <c r="I44" s="339"/>
      <c r="J44" s="339">
        <v>0.57999999999999996</v>
      </c>
      <c r="K44" s="339"/>
      <c r="L44" s="285"/>
      <c r="M44" s="457"/>
      <c r="N44" s="69">
        <v>308.47000000000003</v>
      </c>
      <c r="O44" s="867">
        <v>307.92</v>
      </c>
      <c r="P44" s="867">
        <v>308.74</v>
      </c>
      <c r="Q44" s="867">
        <v>309.75</v>
      </c>
      <c r="R44" s="867">
        <v>308.19</v>
      </c>
      <c r="S44" s="867">
        <v>308.8</v>
      </c>
      <c r="T44" s="27">
        <v>306.62</v>
      </c>
      <c r="U44" s="370"/>
      <c r="V44" s="69">
        <v>312.05</v>
      </c>
      <c r="W44" s="867">
        <v>312.56</v>
      </c>
      <c r="X44" s="867">
        <v>309.97000000000003</v>
      </c>
      <c r="Y44" s="27">
        <v>294.36</v>
      </c>
      <c r="Z44" s="69"/>
      <c r="AA44" s="867"/>
      <c r="AB44" s="867"/>
      <c r="AC44" s="867"/>
      <c r="AD44" s="27"/>
      <c r="AE44" s="69"/>
      <c r="AF44" s="867"/>
      <c r="AG44" s="867"/>
      <c r="AH44" s="867"/>
      <c r="AI44" s="867"/>
      <c r="AJ44" s="867"/>
      <c r="AK44" s="867"/>
      <c r="AL44" s="867"/>
      <c r="AM44" s="867"/>
      <c r="AN44" s="867"/>
      <c r="AO44" s="867"/>
      <c r="AP44" s="867"/>
      <c r="AQ44" s="867"/>
      <c r="AR44" s="867"/>
      <c r="AS44" s="867"/>
      <c r="AT44" s="867"/>
      <c r="AU44" s="27"/>
    </row>
    <row r="45" spans="1:47" x14ac:dyDescent="0.25">
      <c r="A45" s="979"/>
      <c r="B45" s="455">
        <v>39600</v>
      </c>
      <c r="C45" s="458">
        <v>2.31</v>
      </c>
      <c r="D45" s="459">
        <v>0.63</v>
      </c>
      <c r="E45" s="459">
        <v>4</v>
      </c>
      <c r="F45" s="459">
        <v>3.33</v>
      </c>
      <c r="G45" s="459">
        <v>2.4</v>
      </c>
      <c r="H45" s="459">
        <v>2.31</v>
      </c>
      <c r="I45" s="459">
        <v>4.62</v>
      </c>
      <c r="J45" s="459">
        <v>0.48</v>
      </c>
      <c r="K45" s="459">
        <v>4</v>
      </c>
      <c r="L45" s="460">
        <v>0</v>
      </c>
      <c r="M45" s="457"/>
      <c r="N45" s="69"/>
      <c r="O45" s="867"/>
      <c r="P45" s="867"/>
      <c r="Q45" s="867"/>
      <c r="R45" s="867"/>
      <c r="S45" s="867"/>
      <c r="T45" s="27"/>
      <c r="U45" s="370"/>
      <c r="V45" s="69"/>
      <c r="W45" s="867"/>
      <c r="X45" s="867"/>
      <c r="Y45" s="27"/>
      <c r="Z45" s="69"/>
      <c r="AA45" s="867"/>
      <c r="AB45" s="867"/>
      <c r="AC45" s="867"/>
      <c r="AD45" s="27"/>
      <c r="AE45" s="69"/>
      <c r="AF45" s="867"/>
      <c r="AG45" s="867"/>
      <c r="AH45" s="867"/>
      <c r="AI45" s="867"/>
      <c r="AJ45" s="867"/>
      <c r="AK45" s="867"/>
      <c r="AL45" s="867"/>
      <c r="AM45" s="867"/>
      <c r="AN45" s="867"/>
      <c r="AO45" s="867"/>
      <c r="AP45" s="867"/>
      <c r="AQ45" s="867"/>
      <c r="AR45" s="867"/>
      <c r="AS45" s="867"/>
      <c r="AT45" s="867"/>
      <c r="AU45" s="27"/>
    </row>
    <row r="46" spans="1:47" x14ac:dyDescent="0.25">
      <c r="A46" s="979"/>
      <c r="B46" s="455">
        <v>39630</v>
      </c>
      <c r="C46" s="435"/>
      <c r="D46" s="411">
        <v>0.56000000000000005</v>
      </c>
      <c r="E46" s="411"/>
      <c r="F46" s="411"/>
      <c r="G46" s="411">
        <v>2.2200000000000002</v>
      </c>
      <c r="H46" s="411">
        <v>2.2200000000000002</v>
      </c>
      <c r="I46" s="411"/>
      <c r="J46" s="411">
        <v>0.4</v>
      </c>
      <c r="K46" s="411"/>
      <c r="L46" s="413"/>
      <c r="M46" s="457"/>
      <c r="N46" s="69">
        <v>308.5</v>
      </c>
      <c r="O46" s="867">
        <v>307.89999999999998</v>
      </c>
      <c r="P46" s="867">
        <v>308.77</v>
      </c>
      <c r="Q46" s="867">
        <v>309.82</v>
      </c>
      <c r="R46" s="867">
        <v>308.16000000000003</v>
      </c>
      <c r="S46" s="867">
        <v>308.95</v>
      </c>
      <c r="T46" s="27">
        <v>306.66000000000003</v>
      </c>
      <c r="U46" s="370"/>
      <c r="V46" s="69">
        <v>312.02999999999997</v>
      </c>
      <c r="W46" s="867">
        <v>312.51</v>
      </c>
      <c r="X46" s="867">
        <v>309.88</v>
      </c>
      <c r="Y46" s="27">
        <v>294.33999999999997</v>
      </c>
      <c r="Z46" s="69"/>
      <c r="AA46" s="867"/>
      <c r="AB46" s="867"/>
      <c r="AC46" s="867"/>
      <c r="AD46" s="27"/>
      <c r="AE46" s="69"/>
      <c r="AF46" s="867"/>
      <c r="AG46" s="867"/>
      <c r="AH46" s="867"/>
      <c r="AI46" s="867"/>
      <c r="AJ46" s="867"/>
      <c r="AK46" s="867"/>
      <c r="AL46" s="867"/>
      <c r="AM46" s="867"/>
      <c r="AN46" s="867"/>
      <c r="AO46" s="867"/>
      <c r="AP46" s="867"/>
      <c r="AQ46" s="867"/>
      <c r="AR46" s="867"/>
      <c r="AS46" s="867"/>
      <c r="AT46" s="867"/>
      <c r="AU46" s="27"/>
    </row>
    <row r="47" spans="1:47" x14ac:dyDescent="0.25">
      <c r="A47" s="979"/>
      <c r="B47" s="455">
        <v>39661</v>
      </c>
      <c r="C47" s="435"/>
      <c r="D47" s="411">
        <v>0.4</v>
      </c>
      <c r="E47" s="411"/>
      <c r="F47" s="411"/>
      <c r="G47" s="411">
        <v>1.68</v>
      </c>
      <c r="H47" s="411">
        <v>1.65</v>
      </c>
      <c r="I47" s="411"/>
      <c r="J47" s="411">
        <v>0.28000000000000003</v>
      </c>
      <c r="K47" s="411"/>
      <c r="L47" s="413"/>
      <c r="M47" s="457"/>
      <c r="N47" s="69"/>
      <c r="O47" s="867"/>
      <c r="P47" s="867"/>
      <c r="Q47" s="867"/>
      <c r="R47" s="867"/>
      <c r="S47" s="867"/>
      <c r="T47" s="27"/>
      <c r="U47" s="370"/>
      <c r="V47" s="69"/>
      <c r="W47" s="867"/>
      <c r="X47" s="867"/>
      <c r="Y47" s="27"/>
      <c r="Z47" s="69"/>
      <c r="AA47" s="867"/>
      <c r="AB47" s="867"/>
      <c r="AC47" s="867"/>
      <c r="AD47" s="27"/>
      <c r="AE47" s="69"/>
      <c r="AF47" s="867"/>
      <c r="AG47" s="867"/>
      <c r="AH47" s="867"/>
      <c r="AI47" s="867"/>
      <c r="AJ47" s="867"/>
      <c r="AK47" s="867"/>
      <c r="AL47" s="867"/>
      <c r="AM47" s="867"/>
      <c r="AN47" s="867"/>
      <c r="AO47" s="867"/>
      <c r="AP47" s="867"/>
      <c r="AQ47" s="867"/>
      <c r="AR47" s="867"/>
      <c r="AS47" s="867"/>
      <c r="AT47" s="867"/>
      <c r="AU47" s="27"/>
    </row>
    <row r="48" spans="1:47" x14ac:dyDescent="0.25">
      <c r="A48" s="979"/>
      <c r="B48" s="455">
        <v>39692</v>
      </c>
      <c r="C48" s="435">
        <v>1.76</v>
      </c>
      <c r="D48" s="411">
        <v>0.38</v>
      </c>
      <c r="E48" s="411">
        <v>3</v>
      </c>
      <c r="F48" s="411">
        <v>1</v>
      </c>
      <c r="G48" s="411">
        <v>1.88</v>
      </c>
      <c r="H48" s="411">
        <v>1.46</v>
      </c>
      <c r="I48" s="411">
        <v>3.75</v>
      </c>
      <c r="J48" s="411">
        <v>0.31</v>
      </c>
      <c r="K48" s="411">
        <v>3.16</v>
      </c>
      <c r="L48" s="413">
        <v>1.94</v>
      </c>
      <c r="M48" s="457"/>
      <c r="N48" s="69">
        <v>308.26</v>
      </c>
      <c r="O48" s="867">
        <v>307.54000000000002</v>
      </c>
      <c r="P48" s="867">
        <v>308.77</v>
      </c>
      <c r="Q48" s="867">
        <v>309.52999999999997</v>
      </c>
      <c r="R48" s="867">
        <v>308.04000000000002</v>
      </c>
      <c r="S48" s="867">
        <v>308.94</v>
      </c>
      <c r="T48" s="27">
        <v>306.48</v>
      </c>
      <c r="U48" s="370"/>
      <c r="V48" s="69">
        <v>311.94</v>
      </c>
      <c r="W48" s="867">
        <v>312.38</v>
      </c>
      <c r="X48" s="867">
        <v>309.83</v>
      </c>
      <c r="Y48" s="27">
        <v>294.12</v>
      </c>
      <c r="Z48" s="69">
        <v>2</v>
      </c>
      <c r="AA48" s="867">
        <v>0.09</v>
      </c>
      <c r="AB48" s="867">
        <v>0.5</v>
      </c>
      <c r="AC48" s="867">
        <v>0.32</v>
      </c>
      <c r="AD48" s="27">
        <v>0.05</v>
      </c>
      <c r="AE48" s="69">
        <v>309.92</v>
      </c>
      <c r="AF48" s="867">
        <v>308.49</v>
      </c>
      <c r="AG48" s="867">
        <v>308.16000000000003</v>
      </c>
      <c r="AH48" s="867">
        <v>308.13</v>
      </c>
      <c r="AI48" s="867">
        <v>309.52999999999997</v>
      </c>
      <c r="AJ48" s="867">
        <v>308.95999999999998</v>
      </c>
      <c r="AK48" s="867">
        <v>309.49</v>
      </c>
      <c r="AL48" s="867">
        <v>309.63</v>
      </c>
      <c r="AM48" s="867">
        <v>309.37</v>
      </c>
      <c r="AN48" s="867"/>
      <c r="AO48" s="867">
        <v>309.41000000000003</v>
      </c>
      <c r="AP48" s="867">
        <v>308.27</v>
      </c>
      <c r="AQ48" s="867">
        <v>0.15</v>
      </c>
      <c r="AR48" s="867">
        <v>306.29000000000002</v>
      </c>
      <c r="AS48" s="867">
        <v>308.27</v>
      </c>
      <c r="AT48" s="867">
        <v>285.2</v>
      </c>
      <c r="AU48" s="27">
        <v>307.60000000000002</v>
      </c>
    </row>
    <row r="49" spans="1:47" x14ac:dyDescent="0.25">
      <c r="A49" s="979"/>
      <c r="B49" s="455">
        <v>39722</v>
      </c>
      <c r="C49" s="435"/>
      <c r="D49" s="411">
        <v>0.33</v>
      </c>
      <c r="E49" s="411"/>
      <c r="F49" s="411"/>
      <c r="G49" s="411">
        <v>2.31</v>
      </c>
      <c r="H49" s="411">
        <v>2.31</v>
      </c>
      <c r="I49" s="411"/>
      <c r="J49" s="411">
        <v>0.41</v>
      </c>
      <c r="K49" s="411"/>
      <c r="L49" s="413"/>
      <c r="M49" s="457"/>
      <c r="N49" s="69"/>
      <c r="O49" s="867"/>
      <c r="P49" s="867"/>
      <c r="Q49" s="867"/>
      <c r="R49" s="867"/>
      <c r="S49" s="867"/>
      <c r="T49" s="27"/>
      <c r="U49" s="370"/>
      <c r="V49" s="69"/>
      <c r="W49" s="867"/>
      <c r="X49" s="867"/>
      <c r="Y49" s="27"/>
      <c r="Z49" s="69"/>
      <c r="AA49" s="867"/>
      <c r="AB49" s="867"/>
      <c r="AC49" s="867"/>
      <c r="AD49" s="27"/>
      <c r="AE49" s="69"/>
      <c r="AF49" s="867"/>
      <c r="AG49" s="867"/>
      <c r="AH49" s="867"/>
      <c r="AI49" s="867"/>
      <c r="AJ49" s="867"/>
      <c r="AK49" s="867"/>
      <c r="AL49" s="867"/>
      <c r="AM49" s="867"/>
      <c r="AN49" s="867"/>
      <c r="AO49" s="867"/>
      <c r="AP49" s="867"/>
      <c r="AQ49" s="867"/>
      <c r="AR49" s="867"/>
      <c r="AS49" s="867"/>
      <c r="AT49" s="867"/>
      <c r="AU49" s="27"/>
    </row>
    <row r="50" spans="1:47" x14ac:dyDescent="0.25">
      <c r="A50" s="979"/>
      <c r="B50" s="455">
        <v>39753</v>
      </c>
      <c r="C50" s="435"/>
      <c r="D50" s="411">
        <v>0.4</v>
      </c>
      <c r="E50" s="411"/>
      <c r="F50" s="411"/>
      <c r="G50" s="411">
        <v>2.4</v>
      </c>
      <c r="H50" s="411">
        <v>2.14</v>
      </c>
      <c r="I50" s="411"/>
      <c r="J50" s="411">
        <v>0.48</v>
      </c>
      <c r="K50" s="411"/>
      <c r="L50" s="413"/>
      <c r="M50" s="457"/>
      <c r="N50" s="69">
        <v>308.45999999999998</v>
      </c>
      <c r="O50" s="867">
        <v>307.82</v>
      </c>
      <c r="P50" s="867">
        <v>308.75</v>
      </c>
      <c r="Q50" s="867">
        <v>309.79000000000002</v>
      </c>
      <c r="R50" s="867">
        <v>308.08999999999997</v>
      </c>
      <c r="S50" s="867">
        <v>308.94</v>
      </c>
      <c r="T50" s="27">
        <v>306.56</v>
      </c>
      <c r="U50" s="370"/>
      <c r="V50" s="69">
        <v>311.86</v>
      </c>
      <c r="W50" s="867">
        <v>312.26</v>
      </c>
      <c r="X50" s="867">
        <v>309.79000000000002</v>
      </c>
      <c r="Y50" s="27">
        <v>294.18</v>
      </c>
      <c r="Z50" s="69"/>
      <c r="AA50" s="867"/>
      <c r="AB50" s="867"/>
      <c r="AC50" s="867"/>
      <c r="AD50" s="27"/>
      <c r="AE50" s="69"/>
      <c r="AF50" s="867"/>
      <c r="AG50" s="867"/>
      <c r="AH50" s="867"/>
      <c r="AI50" s="867"/>
      <c r="AJ50" s="867"/>
      <c r="AK50" s="867"/>
      <c r="AL50" s="867"/>
      <c r="AM50" s="867"/>
      <c r="AN50" s="867"/>
      <c r="AO50" s="867"/>
      <c r="AP50" s="867"/>
      <c r="AQ50" s="867"/>
      <c r="AR50" s="867"/>
      <c r="AS50" s="867"/>
      <c r="AT50" s="867"/>
      <c r="AU50" s="27"/>
    </row>
    <row r="51" spans="1:47" ht="13.8" thickBot="1" x14ac:dyDescent="0.3">
      <c r="A51" s="980"/>
      <c r="B51" s="456">
        <v>39783</v>
      </c>
      <c r="C51" s="436">
        <v>2.5</v>
      </c>
      <c r="D51" s="416">
        <v>0.63</v>
      </c>
      <c r="E51" s="416">
        <v>4</v>
      </c>
      <c r="F51" s="416">
        <v>3.16</v>
      </c>
      <c r="G51" s="416">
        <v>2.73</v>
      </c>
      <c r="H51" s="416">
        <v>2.31</v>
      </c>
      <c r="I51" s="416">
        <v>5</v>
      </c>
      <c r="J51" s="416">
        <v>0.6</v>
      </c>
      <c r="K51" s="416">
        <v>3.33</v>
      </c>
      <c r="L51" s="418">
        <v>2.31</v>
      </c>
      <c r="M51" s="580"/>
      <c r="N51" s="862"/>
      <c r="O51" s="860"/>
      <c r="P51" s="860"/>
      <c r="Q51" s="860"/>
      <c r="R51" s="860"/>
      <c r="S51" s="860"/>
      <c r="T51" s="865"/>
      <c r="U51" s="371"/>
      <c r="V51" s="862"/>
      <c r="W51" s="860"/>
      <c r="X51" s="860"/>
      <c r="Y51" s="865"/>
      <c r="Z51" s="862"/>
      <c r="AA51" s="860"/>
      <c r="AB51" s="860"/>
      <c r="AC51" s="860"/>
      <c r="AD51" s="865"/>
      <c r="AE51" s="862"/>
      <c r="AF51" s="860"/>
      <c r="AG51" s="860"/>
      <c r="AH51" s="860"/>
      <c r="AI51" s="860"/>
      <c r="AJ51" s="860"/>
      <c r="AK51" s="860"/>
      <c r="AL51" s="860"/>
      <c r="AM51" s="860"/>
      <c r="AN51" s="860"/>
      <c r="AO51" s="860"/>
      <c r="AP51" s="860"/>
      <c r="AQ51" s="860"/>
      <c r="AR51" s="860"/>
      <c r="AS51" s="860"/>
      <c r="AT51" s="860"/>
      <c r="AU51" s="865"/>
    </row>
    <row r="52" spans="1:47" x14ac:dyDescent="0.25">
      <c r="A52" s="981">
        <v>2009</v>
      </c>
      <c r="B52" s="673">
        <v>39814</v>
      </c>
      <c r="C52" s="674"/>
      <c r="D52" s="675"/>
      <c r="E52" s="675"/>
      <c r="F52" s="675"/>
      <c r="G52" s="675"/>
      <c r="H52" s="675"/>
      <c r="I52" s="675"/>
      <c r="J52" s="675"/>
      <c r="K52" s="675"/>
      <c r="L52" s="676"/>
      <c r="M52" s="581"/>
      <c r="N52" s="108"/>
      <c r="O52" s="670"/>
      <c r="P52" s="670"/>
      <c r="Q52" s="670"/>
      <c r="R52" s="670"/>
      <c r="S52" s="670"/>
      <c r="T52" s="63"/>
      <c r="U52" s="581"/>
      <c r="V52" s="108"/>
      <c r="W52" s="670"/>
      <c r="X52" s="670"/>
      <c r="Y52" s="63"/>
      <c r="Z52" s="108"/>
      <c r="AA52" s="670"/>
      <c r="AB52" s="670"/>
      <c r="AC52" s="670"/>
      <c r="AD52" s="63"/>
      <c r="AE52" s="108"/>
      <c r="AF52" s="670"/>
      <c r="AG52" s="670"/>
      <c r="AH52" s="670"/>
      <c r="AI52" s="670"/>
      <c r="AJ52" s="670"/>
      <c r="AK52" s="670"/>
      <c r="AL52" s="670"/>
      <c r="AM52" s="670"/>
      <c r="AN52" s="670"/>
      <c r="AO52" s="670"/>
      <c r="AP52" s="670"/>
      <c r="AQ52" s="670"/>
      <c r="AR52" s="670"/>
      <c r="AS52" s="670"/>
      <c r="AT52" s="670"/>
      <c r="AU52" s="63"/>
    </row>
    <row r="53" spans="1:47" x14ac:dyDescent="0.25">
      <c r="A53" s="982"/>
      <c r="B53" s="677">
        <v>39845</v>
      </c>
      <c r="C53" s="575"/>
      <c r="D53" s="576">
        <v>0.35</v>
      </c>
      <c r="E53" s="576"/>
      <c r="F53" s="576"/>
      <c r="G53" s="576">
        <v>2.5</v>
      </c>
      <c r="H53" s="576">
        <v>2.2000000000000002</v>
      </c>
      <c r="I53" s="576"/>
      <c r="J53" s="576">
        <v>0.55000000000000004</v>
      </c>
      <c r="K53" s="576"/>
      <c r="L53" s="577"/>
      <c r="M53" s="582"/>
      <c r="N53" s="578"/>
      <c r="O53" s="579"/>
      <c r="P53" s="579"/>
      <c r="Q53" s="579"/>
      <c r="R53" s="579"/>
      <c r="S53" s="579"/>
      <c r="T53" s="84"/>
      <c r="U53" s="582"/>
      <c r="V53" s="578"/>
      <c r="W53" s="579"/>
      <c r="X53" s="579"/>
      <c r="Y53" s="84"/>
      <c r="Z53" s="578"/>
      <c r="AA53" s="579"/>
      <c r="AB53" s="579"/>
      <c r="AC53" s="579"/>
      <c r="AD53" s="84"/>
      <c r="AE53" s="578"/>
      <c r="AF53" s="579"/>
      <c r="AG53" s="579"/>
      <c r="AH53" s="579"/>
      <c r="AI53" s="579"/>
      <c r="AJ53" s="579"/>
      <c r="AK53" s="579"/>
      <c r="AL53" s="579"/>
      <c r="AM53" s="579"/>
      <c r="AN53" s="579"/>
      <c r="AO53" s="579"/>
      <c r="AP53" s="579"/>
      <c r="AQ53" s="579"/>
      <c r="AR53" s="579"/>
      <c r="AS53" s="579"/>
      <c r="AT53" s="579"/>
      <c r="AU53" s="84"/>
    </row>
    <row r="54" spans="1:47" x14ac:dyDescent="0.25">
      <c r="A54" s="982"/>
      <c r="B54" s="677">
        <v>39873</v>
      </c>
      <c r="C54" s="575">
        <v>2.25</v>
      </c>
      <c r="D54" s="576">
        <v>0.45</v>
      </c>
      <c r="E54" s="576">
        <v>5.2</v>
      </c>
      <c r="F54" s="576">
        <v>3.15</v>
      </c>
      <c r="G54" s="576">
        <v>2.25</v>
      </c>
      <c r="H54" s="576">
        <v>2</v>
      </c>
      <c r="I54" s="576">
        <v>10.5</v>
      </c>
      <c r="J54" s="576">
        <v>0.95</v>
      </c>
      <c r="K54" s="576">
        <v>3.35</v>
      </c>
      <c r="L54" s="577">
        <v>15</v>
      </c>
      <c r="M54" s="582"/>
      <c r="N54" s="578">
        <v>308.43</v>
      </c>
      <c r="O54" s="579">
        <v>307.68</v>
      </c>
      <c r="P54" s="579">
        <v>308.60000000000002</v>
      </c>
      <c r="Q54" s="579">
        <v>309.81</v>
      </c>
      <c r="R54" s="579">
        <v>308.11</v>
      </c>
      <c r="S54" s="579">
        <v>308.83</v>
      </c>
      <c r="T54" s="84">
        <v>306.58999999999997</v>
      </c>
      <c r="U54" s="582"/>
      <c r="V54" s="578">
        <v>311.97000000000003</v>
      </c>
      <c r="W54" s="579">
        <v>312.48</v>
      </c>
      <c r="X54" s="579">
        <v>309.98</v>
      </c>
      <c r="Y54" s="84">
        <v>294.29000000000002</v>
      </c>
      <c r="Z54" s="578"/>
      <c r="AA54" s="579"/>
      <c r="AB54" s="579"/>
      <c r="AC54" s="579"/>
      <c r="AD54" s="84"/>
      <c r="AE54" s="578"/>
      <c r="AF54" s="579"/>
      <c r="AG54" s="579"/>
      <c r="AH54" s="579"/>
      <c r="AI54" s="579"/>
      <c r="AJ54" s="579"/>
      <c r="AK54" s="579"/>
      <c r="AL54" s="579"/>
      <c r="AM54" s="579"/>
      <c r="AN54" s="579"/>
      <c r="AO54" s="579"/>
      <c r="AP54" s="579"/>
      <c r="AQ54" s="579"/>
      <c r="AR54" s="579"/>
      <c r="AS54" s="579"/>
      <c r="AT54" s="579"/>
      <c r="AU54" s="84"/>
    </row>
    <row r="55" spans="1:47" x14ac:dyDescent="0.25">
      <c r="A55" s="982"/>
      <c r="B55" s="677">
        <v>39904</v>
      </c>
      <c r="C55" s="575"/>
      <c r="D55" s="576">
        <v>0.4</v>
      </c>
      <c r="E55" s="576"/>
      <c r="F55" s="576"/>
      <c r="G55" s="576">
        <v>2.5</v>
      </c>
      <c r="H55" s="576">
        <v>2.6</v>
      </c>
      <c r="I55" s="576"/>
      <c r="J55" s="576">
        <v>0.85</v>
      </c>
      <c r="K55" s="576"/>
      <c r="L55" s="577"/>
      <c r="M55" s="582"/>
      <c r="N55" s="578"/>
      <c r="O55" s="579"/>
      <c r="P55" s="579"/>
      <c r="Q55" s="579"/>
      <c r="R55" s="579"/>
      <c r="S55" s="579"/>
      <c r="T55" s="84"/>
      <c r="U55" s="582"/>
      <c r="V55" s="578"/>
      <c r="W55" s="579"/>
      <c r="X55" s="579"/>
      <c r="Y55" s="84"/>
      <c r="Z55" s="578">
        <v>2.06</v>
      </c>
      <c r="AA55" s="579">
        <v>0.12</v>
      </c>
      <c r="AB55" s="579">
        <v>0.32</v>
      </c>
      <c r="AC55" s="579">
        <v>0.26</v>
      </c>
      <c r="AD55" s="84">
        <v>0.02</v>
      </c>
      <c r="AE55" s="578"/>
      <c r="AF55" s="579"/>
      <c r="AG55" s="579"/>
      <c r="AH55" s="579"/>
      <c r="AI55" s="579"/>
      <c r="AJ55" s="579"/>
      <c r="AK55" s="579"/>
      <c r="AL55" s="579"/>
      <c r="AM55" s="579"/>
      <c r="AN55" s="579"/>
      <c r="AO55" s="579"/>
      <c r="AP55" s="579"/>
      <c r="AQ55" s="579"/>
      <c r="AR55" s="579"/>
      <c r="AS55" s="579"/>
      <c r="AT55" s="579"/>
      <c r="AU55" s="84"/>
    </row>
    <row r="56" spans="1:47" x14ac:dyDescent="0.25">
      <c r="A56" s="982"/>
      <c r="B56" s="677">
        <v>39934</v>
      </c>
      <c r="C56" s="575"/>
      <c r="D56" s="576">
        <v>0.35</v>
      </c>
      <c r="E56" s="576"/>
      <c r="F56" s="576"/>
      <c r="G56" s="576">
        <v>2</v>
      </c>
      <c r="H56" s="576">
        <v>2.25</v>
      </c>
      <c r="I56" s="576"/>
      <c r="J56" s="576">
        <v>0.45</v>
      </c>
      <c r="K56" s="576"/>
      <c r="L56" s="577"/>
      <c r="M56" s="582"/>
      <c r="N56" s="578">
        <v>308.52</v>
      </c>
      <c r="O56" s="579">
        <v>307.83</v>
      </c>
      <c r="P56" s="579">
        <v>308.83999999999997</v>
      </c>
      <c r="Q56" s="579">
        <v>309.73</v>
      </c>
      <c r="R56" s="579">
        <v>307.92</v>
      </c>
      <c r="S56" s="579">
        <v>308.74</v>
      </c>
      <c r="T56" s="84">
        <v>306.69</v>
      </c>
      <c r="U56" s="582"/>
      <c r="V56" s="578">
        <v>311.97000000000003</v>
      </c>
      <c r="W56" s="579">
        <v>312.5</v>
      </c>
      <c r="X56" s="579">
        <v>309.67</v>
      </c>
      <c r="Y56" s="84">
        <v>294.24</v>
      </c>
      <c r="Z56" s="578"/>
      <c r="AA56" s="579"/>
      <c r="AB56" s="579"/>
      <c r="AC56" s="579"/>
      <c r="AD56" s="84"/>
      <c r="AE56" s="578">
        <v>309.92</v>
      </c>
      <c r="AF56" s="579">
        <v>308.5</v>
      </c>
      <c r="AG56" s="579">
        <v>308.2</v>
      </c>
      <c r="AH56" s="579">
        <v>308.14999999999998</v>
      </c>
      <c r="AI56" s="579">
        <v>309.44</v>
      </c>
      <c r="AJ56" s="579">
        <v>308.83</v>
      </c>
      <c r="AK56" s="579">
        <v>309.37</v>
      </c>
      <c r="AL56" s="579">
        <v>309.47000000000003</v>
      </c>
      <c r="AM56" s="579">
        <v>309.26</v>
      </c>
      <c r="AN56" s="579">
        <v>309.49</v>
      </c>
      <c r="AO56" s="579">
        <v>309.3</v>
      </c>
      <c r="AP56" s="579">
        <v>308.26</v>
      </c>
      <c r="AQ56" s="579"/>
      <c r="AR56" s="579">
        <v>308.17</v>
      </c>
      <c r="AS56" s="579">
        <v>308.3</v>
      </c>
      <c r="AT56" s="579">
        <v>284.24</v>
      </c>
      <c r="AU56" s="84">
        <v>308.08</v>
      </c>
    </row>
    <row r="57" spans="1:47" x14ac:dyDescent="0.25">
      <c r="A57" s="982"/>
      <c r="B57" s="677">
        <v>39965</v>
      </c>
      <c r="C57" s="575">
        <v>1.7</v>
      </c>
      <c r="D57" s="576">
        <v>0.3</v>
      </c>
      <c r="E57" s="576">
        <v>2.7</v>
      </c>
      <c r="F57" s="576">
        <v>1.75</v>
      </c>
      <c r="G57" s="576">
        <v>2.25</v>
      </c>
      <c r="H57" s="576">
        <v>2.2000000000000002</v>
      </c>
      <c r="I57" s="576">
        <v>6.5</v>
      </c>
      <c r="J57" s="576">
        <v>0.47</v>
      </c>
      <c r="K57" s="576">
        <v>2.5</v>
      </c>
      <c r="L57" s="577">
        <v>2.7</v>
      </c>
      <c r="M57" s="582"/>
      <c r="N57" s="578"/>
      <c r="O57" s="579"/>
      <c r="P57" s="579"/>
      <c r="Q57" s="579"/>
      <c r="R57" s="579"/>
      <c r="S57" s="579"/>
      <c r="T57" s="84"/>
      <c r="U57" s="582"/>
      <c r="V57" s="578"/>
      <c r="W57" s="579"/>
      <c r="X57" s="579"/>
      <c r="Y57" s="84"/>
      <c r="Z57" s="578"/>
      <c r="AA57" s="579"/>
      <c r="AB57" s="579"/>
      <c r="AC57" s="579"/>
      <c r="AD57" s="84"/>
      <c r="AE57" s="578"/>
      <c r="AF57" s="579"/>
      <c r="AG57" s="579"/>
      <c r="AH57" s="579"/>
      <c r="AI57" s="579"/>
      <c r="AJ57" s="579"/>
      <c r="AK57" s="579"/>
      <c r="AL57" s="579"/>
      <c r="AM57" s="579"/>
      <c r="AN57" s="579"/>
      <c r="AO57" s="579"/>
      <c r="AP57" s="579"/>
      <c r="AQ57" s="579"/>
      <c r="AR57" s="579"/>
      <c r="AS57" s="579"/>
      <c r="AT57" s="579"/>
      <c r="AU57" s="84"/>
    </row>
    <row r="58" spans="1:47" x14ac:dyDescent="0.25">
      <c r="A58" s="982"/>
      <c r="B58" s="677">
        <v>39995</v>
      </c>
      <c r="C58" s="575"/>
      <c r="D58" s="576">
        <v>0.35</v>
      </c>
      <c r="E58" s="576"/>
      <c r="F58" s="576"/>
      <c r="G58" s="576">
        <v>2.15</v>
      </c>
      <c r="H58" s="576">
        <v>2.1</v>
      </c>
      <c r="I58" s="576"/>
      <c r="J58" s="576">
        <v>0.45</v>
      </c>
      <c r="K58" s="576"/>
      <c r="L58" s="577"/>
      <c r="M58" s="582"/>
      <c r="N58" s="578">
        <v>308.39999999999998</v>
      </c>
      <c r="O58" s="579">
        <v>307.56</v>
      </c>
      <c r="P58" s="579">
        <v>308.69</v>
      </c>
      <c r="Q58" s="579">
        <v>309.68</v>
      </c>
      <c r="R58" s="579">
        <v>307.89999999999998</v>
      </c>
      <c r="S58" s="579">
        <v>308.76</v>
      </c>
      <c r="T58" s="84">
        <v>306.64</v>
      </c>
      <c r="U58" s="582"/>
      <c r="V58" s="578">
        <v>311.92</v>
      </c>
      <c r="W58" s="579">
        <v>312.39999999999998</v>
      </c>
      <c r="X58" s="579">
        <v>309.69</v>
      </c>
      <c r="Y58" s="84">
        <v>294.08999999999997</v>
      </c>
      <c r="Z58" s="578"/>
      <c r="AA58" s="579"/>
      <c r="AB58" s="579"/>
      <c r="AC58" s="579"/>
      <c r="AD58" s="84"/>
      <c r="AE58" s="578"/>
      <c r="AF58" s="579"/>
      <c r="AG58" s="579"/>
      <c r="AH58" s="579"/>
      <c r="AI58" s="579"/>
      <c r="AJ58" s="579"/>
      <c r="AK58" s="579"/>
      <c r="AL58" s="579"/>
      <c r="AM58" s="579"/>
      <c r="AN58" s="579"/>
      <c r="AO58" s="579"/>
      <c r="AP58" s="579"/>
      <c r="AQ58" s="579"/>
      <c r="AR58" s="579"/>
      <c r="AS58" s="579"/>
      <c r="AT58" s="579"/>
      <c r="AU58" s="84"/>
    </row>
    <row r="59" spans="1:47" x14ac:dyDescent="0.25">
      <c r="A59" s="982"/>
      <c r="B59" s="677">
        <v>40026</v>
      </c>
      <c r="C59" s="575"/>
      <c r="D59" s="576">
        <v>0.25</v>
      </c>
      <c r="E59" s="576"/>
      <c r="F59" s="576"/>
      <c r="G59" s="576">
        <v>2</v>
      </c>
      <c r="H59" s="576">
        <v>1.9</v>
      </c>
      <c r="I59" s="576"/>
      <c r="J59" s="576">
        <v>0.45</v>
      </c>
      <c r="K59" s="576"/>
      <c r="L59" s="577"/>
      <c r="M59" s="582"/>
      <c r="N59" s="578"/>
      <c r="O59" s="579"/>
      <c r="P59" s="579"/>
      <c r="Q59" s="579"/>
      <c r="R59" s="579"/>
      <c r="S59" s="579"/>
      <c r="T59" s="84"/>
      <c r="U59" s="582"/>
      <c r="V59" s="578"/>
      <c r="W59" s="579"/>
      <c r="X59" s="579"/>
      <c r="Y59" s="84"/>
      <c r="Z59" s="578"/>
      <c r="AA59" s="579"/>
      <c r="AB59" s="579"/>
      <c r="AC59" s="579"/>
      <c r="AD59" s="84"/>
      <c r="AE59" s="578"/>
      <c r="AF59" s="579"/>
      <c r="AG59" s="579"/>
      <c r="AH59" s="579"/>
      <c r="AI59" s="579"/>
      <c r="AJ59" s="579"/>
      <c r="AK59" s="579"/>
      <c r="AL59" s="579"/>
      <c r="AM59" s="579"/>
      <c r="AN59" s="579"/>
      <c r="AO59" s="579"/>
      <c r="AP59" s="579"/>
      <c r="AQ59" s="579"/>
      <c r="AR59" s="579"/>
      <c r="AS59" s="579"/>
      <c r="AT59" s="579"/>
      <c r="AU59" s="84"/>
    </row>
    <row r="60" spans="1:47" x14ac:dyDescent="0.25">
      <c r="A60" s="982"/>
      <c r="B60" s="677">
        <v>40057</v>
      </c>
      <c r="C60" s="575">
        <v>1.85</v>
      </c>
      <c r="D60" s="576">
        <v>0.28000000000000003</v>
      </c>
      <c r="E60" s="576">
        <v>3</v>
      </c>
      <c r="F60" s="576">
        <v>1.8</v>
      </c>
      <c r="G60" s="576">
        <v>2.11</v>
      </c>
      <c r="H60" s="576">
        <v>2.0499999999999998</v>
      </c>
      <c r="I60" s="576">
        <v>6.27</v>
      </c>
      <c r="J60" s="576">
        <v>0.43</v>
      </c>
      <c r="K60" s="576">
        <v>3.1</v>
      </c>
      <c r="L60" s="577">
        <v>2</v>
      </c>
      <c r="M60" s="582"/>
      <c r="N60" s="578">
        <v>308.37</v>
      </c>
      <c r="O60" s="579">
        <v>307.41000000000003</v>
      </c>
      <c r="P60" s="579">
        <v>308.64</v>
      </c>
      <c r="Q60" s="579">
        <v>309.63</v>
      </c>
      <c r="R60" s="579">
        <v>307.89</v>
      </c>
      <c r="S60" s="579">
        <v>308.74</v>
      </c>
      <c r="T60" s="84">
        <v>306.55</v>
      </c>
      <c r="U60" s="582"/>
      <c r="V60" s="578">
        <v>311.87</v>
      </c>
      <c r="W60" s="579">
        <v>312.3</v>
      </c>
      <c r="X60" s="579">
        <v>309.58999999999997</v>
      </c>
      <c r="Y60" s="84">
        <v>294.08999999999997</v>
      </c>
      <c r="Z60" s="578">
        <v>2.02</v>
      </c>
      <c r="AA60" s="579">
        <v>0.12</v>
      </c>
      <c r="AB60" s="579">
        <v>0.38</v>
      </c>
      <c r="AC60" s="579">
        <v>0.19</v>
      </c>
      <c r="AD60" s="84">
        <v>0.01</v>
      </c>
      <c r="AE60" s="578">
        <v>309.97000000000003</v>
      </c>
      <c r="AF60" s="579">
        <v>308.43</v>
      </c>
      <c r="AG60" s="579">
        <v>308.08999999999997</v>
      </c>
      <c r="AH60" s="579">
        <v>308.04000000000002</v>
      </c>
      <c r="AI60" s="579">
        <v>309.42</v>
      </c>
      <c r="AJ60" s="579">
        <v>308.81</v>
      </c>
      <c r="AK60" s="579">
        <v>309.38</v>
      </c>
      <c r="AL60" s="579">
        <v>309.51</v>
      </c>
      <c r="AM60" s="579">
        <v>309.25</v>
      </c>
      <c r="AN60" s="579">
        <v>309.52999999999997</v>
      </c>
      <c r="AO60" s="579">
        <v>309.31</v>
      </c>
      <c r="AP60" s="579">
        <v>308.18</v>
      </c>
      <c r="AQ60" s="579"/>
      <c r="AR60" s="579">
        <v>306.39</v>
      </c>
      <c r="AS60" s="579">
        <v>308.20999999999998</v>
      </c>
      <c r="AT60" s="579">
        <v>283.42</v>
      </c>
      <c r="AU60" s="84">
        <v>307.60000000000002</v>
      </c>
    </row>
    <row r="61" spans="1:47" x14ac:dyDescent="0.25">
      <c r="A61" s="982"/>
      <c r="B61" s="677">
        <v>40087</v>
      </c>
      <c r="C61" s="575"/>
      <c r="D61" s="576">
        <v>0.3</v>
      </c>
      <c r="E61" s="576"/>
      <c r="F61" s="576"/>
      <c r="G61" s="576">
        <v>2.15</v>
      </c>
      <c r="H61" s="576">
        <v>2.1</v>
      </c>
      <c r="I61" s="576"/>
      <c r="J61" s="576">
        <v>0.5</v>
      </c>
      <c r="K61" s="576"/>
      <c r="L61" s="577"/>
      <c r="M61" s="582"/>
      <c r="N61" s="578"/>
      <c r="O61" s="579"/>
      <c r="P61" s="579"/>
      <c r="Q61" s="579"/>
      <c r="R61" s="579"/>
      <c r="S61" s="579"/>
      <c r="T61" s="84"/>
      <c r="U61" s="582"/>
      <c r="V61" s="578"/>
      <c r="W61" s="579"/>
      <c r="X61" s="579"/>
      <c r="Y61" s="84"/>
      <c r="Z61" s="578"/>
      <c r="AA61" s="579"/>
      <c r="AB61" s="579"/>
      <c r="AC61" s="579"/>
      <c r="AD61" s="84"/>
      <c r="AE61" s="578"/>
      <c r="AF61" s="579"/>
      <c r="AG61" s="579"/>
      <c r="AH61" s="579"/>
      <c r="AI61" s="579"/>
      <c r="AJ61" s="579"/>
      <c r="AK61" s="579"/>
      <c r="AL61" s="579"/>
      <c r="AM61" s="579"/>
      <c r="AN61" s="579"/>
      <c r="AO61" s="579"/>
      <c r="AP61" s="579"/>
      <c r="AQ61" s="579"/>
      <c r="AR61" s="579"/>
      <c r="AS61" s="579"/>
      <c r="AT61" s="579"/>
      <c r="AU61" s="84"/>
    </row>
    <row r="62" spans="1:47" x14ac:dyDescent="0.25">
      <c r="A62" s="982"/>
      <c r="B62" s="677">
        <v>40118</v>
      </c>
      <c r="C62" s="575"/>
      <c r="D62" s="576">
        <v>0.4</v>
      </c>
      <c r="E62" s="576"/>
      <c r="F62" s="576"/>
      <c r="G62" s="576">
        <v>2.25</v>
      </c>
      <c r="H62" s="576">
        <v>2.15</v>
      </c>
      <c r="I62" s="576"/>
      <c r="J62" s="576">
        <v>0.66</v>
      </c>
      <c r="K62" s="576"/>
      <c r="L62" s="577"/>
      <c r="M62" s="582"/>
      <c r="N62" s="578">
        <v>308.35000000000002</v>
      </c>
      <c r="O62" s="579">
        <v>307.29000000000002</v>
      </c>
      <c r="P62" s="579">
        <v>308.54000000000002</v>
      </c>
      <c r="Q62" s="579">
        <v>309.58</v>
      </c>
      <c r="R62" s="579">
        <v>307.83999999999997</v>
      </c>
      <c r="S62" s="579">
        <v>308.70999999999998</v>
      </c>
      <c r="T62" s="84">
        <v>306.47000000000003</v>
      </c>
      <c r="U62" s="582"/>
      <c r="V62" s="578">
        <v>311.77</v>
      </c>
      <c r="W62" s="579">
        <v>312.2</v>
      </c>
      <c r="X62" s="579">
        <v>309.63</v>
      </c>
      <c r="Y62" s="84">
        <v>294.06</v>
      </c>
      <c r="Z62" s="578"/>
      <c r="AA62" s="579"/>
      <c r="AB62" s="579"/>
      <c r="AC62" s="579"/>
      <c r="AD62" s="84"/>
      <c r="AE62" s="578"/>
      <c r="AF62" s="579"/>
      <c r="AG62" s="579"/>
      <c r="AH62" s="579"/>
      <c r="AI62" s="579"/>
      <c r="AJ62" s="579"/>
      <c r="AK62" s="579"/>
      <c r="AL62" s="579"/>
      <c r="AM62" s="579"/>
      <c r="AN62" s="579"/>
      <c r="AO62" s="579"/>
      <c r="AP62" s="579"/>
      <c r="AQ62" s="579"/>
      <c r="AR62" s="579"/>
      <c r="AS62" s="579"/>
      <c r="AT62" s="579"/>
      <c r="AU62" s="84"/>
    </row>
    <row r="63" spans="1:47" ht="13.8" thickBot="1" x14ac:dyDescent="0.3">
      <c r="A63" s="983"/>
      <c r="B63" s="678">
        <v>40148</v>
      </c>
      <c r="C63" s="414">
        <v>2.08</v>
      </c>
      <c r="D63" s="679">
        <v>0.45</v>
      </c>
      <c r="E63" s="679">
        <v>3.35</v>
      </c>
      <c r="F63" s="679">
        <v>1.95</v>
      </c>
      <c r="G63" s="679">
        <v>2.2000000000000002</v>
      </c>
      <c r="H63" s="679">
        <v>2.1</v>
      </c>
      <c r="I63" s="679">
        <v>6</v>
      </c>
      <c r="J63" s="679">
        <v>0.55000000000000004</v>
      </c>
      <c r="K63" s="679">
        <v>3.35</v>
      </c>
      <c r="L63" s="680">
        <v>2.35</v>
      </c>
      <c r="M63" s="681"/>
      <c r="N63" s="93"/>
      <c r="O63" s="44"/>
      <c r="P63" s="44"/>
      <c r="Q63" s="44"/>
      <c r="R63" s="44"/>
      <c r="S63" s="44"/>
      <c r="T63" s="48"/>
      <c r="U63" s="681"/>
      <c r="V63" s="93"/>
      <c r="W63" s="44"/>
      <c r="X63" s="44"/>
      <c r="Y63" s="48"/>
      <c r="Z63" s="93"/>
      <c r="AA63" s="44"/>
      <c r="AB63" s="44"/>
      <c r="AC63" s="44"/>
      <c r="AD63" s="48"/>
      <c r="AE63" s="93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8"/>
    </row>
    <row r="64" spans="1:47" x14ac:dyDescent="0.25">
      <c r="A64" s="967">
        <v>2010</v>
      </c>
      <c r="B64" s="682">
        <v>40210</v>
      </c>
      <c r="C64" s="685"/>
      <c r="D64" s="576">
        <v>0.4</v>
      </c>
      <c r="E64" s="576"/>
      <c r="F64" s="576"/>
      <c r="G64" s="576">
        <v>3.8</v>
      </c>
      <c r="H64" s="576">
        <v>4.0999999999999996</v>
      </c>
      <c r="I64" s="576"/>
      <c r="J64" s="576">
        <v>1.8</v>
      </c>
      <c r="K64" s="576"/>
      <c r="L64" s="577"/>
      <c r="M64" s="259"/>
      <c r="N64" s="578"/>
      <c r="O64" s="579"/>
      <c r="P64" s="579"/>
      <c r="Q64" s="579"/>
      <c r="R64" s="579"/>
      <c r="S64" s="579"/>
      <c r="T64" s="84"/>
      <c r="U64" s="259"/>
      <c r="V64" s="578"/>
      <c r="W64" s="579"/>
      <c r="X64" s="579"/>
      <c r="Y64" s="84"/>
      <c r="Z64" s="578"/>
      <c r="AA64" s="579"/>
      <c r="AB64" s="579"/>
      <c r="AC64" s="579"/>
      <c r="AD64" s="84"/>
      <c r="AE64" s="669"/>
      <c r="AF64" s="579"/>
      <c r="AG64" s="579"/>
      <c r="AH64" s="579"/>
      <c r="AI64" s="579"/>
      <c r="AJ64" s="579"/>
      <c r="AK64" s="579"/>
      <c r="AL64" s="579"/>
      <c r="AM64" s="579"/>
      <c r="AN64" s="579"/>
      <c r="AO64" s="579"/>
      <c r="AP64" s="579"/>
      <c r="AQ64" s="579"/>
      <c r="AR64" s="579"/>
      <c r="AS64" s="579"/>
      <c r="AT64" s="579"/>
      <c r="AU64" s="84"/>
    </row>
    <row r="65" spans="1:47" x14ac:dyDescent="0.25">
      <c r="A65" s="968"/>
      <c r="B65" s="683">
        <v>40238</v>
      </c>
      <c r="C65" s="685">
        <v>2.8</v>
      </c>
      <c r="D65" s="576"/>
      <c r="E65" s="576">
        <v>5.4</v>
      </c>
      <c r="F65" s="576">
        <v>4.7</v>
      </c>
      <c r="G65" s="576"/>
      <c r="H65" s="576"/>
      <c r="I65" s="576">
        <v>10.9</v>
      </c>
      <c r="J65" s="576"/>
      <c r="K65" s="576">
        <v>4.0999999999999996</v>
      </c>
      <c r="L65" s="577">
        <v>16.5</v>
      </c>
      <c r="M65" s="259"/>
      <c r="N65" s="578">
        <v>308.56</v>
      </c>
      <c r="O65" s="579">
        <v>308.37</v>
      </c>
      <c r="P65" s="579">
        <v>309.54000000000002</v>
      </c>
      <c r="Q65" s="579">
        <v>309.95999999999998</v>
      </c>
      <c r="R65" s="579">
        <v>308.26</v>
      </c>
      <c r="S65" s="579">
        <v>309.99</v>
      </c>
      <c r="T65" s="84">
        <v>307.17</v>
      </c>
      <c r="U65" s="259"/>
      <c r="V65" s="578">
        <v>312.31</v>
      </c>
      <c r="W65" s="579">
        <v>313.05</v>
      </c>
      <c r="X65" s="579">
        <v>310.39999999999998</v>
      </c>
      <c r="Y65" s="84">
        <v>294.56</v>
      </c>
      <c r="Z65" s="578"/>
      <c r="AA65" s="579"/>
      <c r="AB65" s="579"/>
      <c r="AC65" s="579"/>
      <c r="AD65" s="84"/>
      <c r="AE65" s="669"/>
      <c r="AF65" s="579"/>
      <c r="AG65" s="579"/>
      <c r="AH65" s="579"/>
      <c r="AI65" s="579"/>
      <c r="AJ65" s="579"/>
      <c r="AK65" s="579"/>
      <c r="AL65" s="579"/>
      <c r="AM65" s="579"/>
      <c r="AN65" s="579"/>
      <c r="AO65" s="579"/>
      <c r="AP65" s="579"/>
      <c r="AQ65" s="579"/>
      <c r="AR65" s="579"/>
      <c r="AS65" s="579"/>
      <c r="AT65" s="579"/>
      <c r="AU65" s="84"/>
    </row>
    <row r="66" spans="1:47" x14ac:dyDescent="0.25">
      <c r="A66" s="968"/>
      <c r="B66" s="683">
        <v>40269</v>
      </c>
      <c r="C66" s="685"/>
      <c r="D66" s="576">
        <v>0.4</v>
      </c>
      <c r="E66" s="576"/>
      <c r="F66" s="576"/>
      <c r="G66" s="576">
        <v>4</v>
      </c>
      <c r="H66" s="576">
        <v>4.7</v>
      </c>
      <c r="I66" s="576"/>
      <c r="J66" s="576">
        <v>3.6</v>
      </c>
      <c r="K66" s="576"/>
      <c r="L66" s="577"/>
      <c r="M66" s="259"/>
      <c r="N66" s="578"/>
      <c r="O66" s="579"/>
      <c r="P66" s="579"/>
      <c r="Q66" s="579"/>
      <c r="R66" s="579"/>
      <c r="S66" s="579"/>
      <c r="T66" s="84"/>
      <c r="U66" s="259"/>
      <c r="V66" s="578"/>
      <c r="W66" s="579"/>
      <c r="X66" s="579"/>
      <c r="Y66" s="84"/>
      <c r="Z66" s="578">
        <v>3.01</v>
      </c>
      <c r="AA66" s="579">
        <v>0.23</v>
      </c>
      <c r="AB66" s="579">
        <v>0.37</v>
      </c>
      <c r="AC66" s="579">
        <v>0.28000000000000003</v>
      </c>
      <c r="AD66" s="84">
        <v>0.02</v>
      </c>
      <c r="AE66" s="669"/>
      <c r="AF66" s="579"/>
      <c r="AG66" s="579"/>
      <c r="AH66" s="579"/>
      <c r="AI66" s="579"/>
      <c r="AJ66" s="579"/>
      <c r="AK66" s="579"/>
      <c r="AL66" s="579"/>
      <c r="AM66" s="579"/>
      <c r="AN66" s="579"/>
      <c r="AO66" s="579"/>
      <c r="AP66" s="579"/>
      <c r="AQ66" s="579"/>
      <c r="AR66" s="579"/>
      <c r="AS66" s="579"/>
      <c r="AT66" s="579"/>
      <c r="AU66" s="84"/>
    </row>
    <row r="67" spans="1:47" ht="13.8" thickBot="1" x14ac:dyDescent="0.3">
      <c r="A67" s="968"/>
      <c r="B67" s="683">
        <v>40299</v>
      </c>
      <c r="C67" s="685"/>
      <c r="D67" s="576"/>
      <c r="E67" s="576"/>
      <c r="F67" s="576"/>
      <c r="G67" s="576"/>
      <c r="H67" s="576"/>
      <c r="I67" s="576"/>
      <c r="J67" s="576"/>
      <c r="K67" s="576"/>
      <c r="L67" s="577"/>
      <c r="M67" s="259"/>
      <c r="N67" s="578">
        <v>308.58999999999997</v>
      </c>
      <c r="O67" s="579">
        <v>308.56</v>
      </c>
      <c r="P67" s="579">
        <v>309.60000000000002</v>
      </c>
      <c r="Q67" s="579">
        <v>310.02999999999997</v>
      </c>
      <c r="R67" s="579">
        <v>308.48</v>
      </c>
      <c r="S67" s="579">
        <v>309.97000000000003</v>
      </c>
      <c r="T67" s="84">
        <v>307.14999999999998</v>
      </c>
      <c r="U67" s="259"/>
      <c r="V67" s="578">
        <v>312.36</v>
      </c>
      <c r="W67" s="579">
        <v>312.88</v>
      </c>
      <c r="X67" s="579">
        <v>310.45999999999998</v>
      </c>
      <c r="Y67" s="84">
        <v>294.51</v>
      </c>
      <c r="Z67" s="578"/>
      <c r="AA67" s="579"/>
      <c r="AB67" s="579"/>
      <c r="AC67" s="579"/>
      <c r="AD67" s="84"/>
      <c r="AE67" s="669">
        <v>309.42</v>
      </c>
      <c r="AF67" s="579">
        <v>308.67</v>
      </c>
      <c r="AG67" s="579">
        <v>308.33999999999997</v>
      </c>
      <c r="AH67" s="579">
        <v>308.29000000000002</v>
      </c>
      <c r="AI67" s="579">
        <v>309.79000000000002</v>
      </c>
      <c r="AJ67" s="579">
        <v>309.02</v>
      </c>
      <c r="AK67" s="579">
        <v>308.5</v>
      </c>
      <c r="AL67" s="579">
        <v>309.73</v>
      </c>
      <c r="AM67" s="579">
        <v>309.49</v>
      </c>
      <c r="AN67" s="579">
        <v>309.70999999999998</v>
      </c>
      <c r="AO67" s="579">
        <v>309.45</v>
      </c>
      <c r="AP67" s="579">
        <v>308.49</v>
      </c>
      <c r="AQ67" s="579"/>
      <c r="AR67" s="579">
        <v>306.70999999999998</v>
      </c>
      <c r="AS67" s="579">
        <v>308.52</v>
      </c>
      <c r="AT67" s="579">
        <v>285.91000000000003</v>
      </c>
      <c r="AU67" s="84">
        <v>308.64</v>
      </c>
    </row>
    <row r="68" spans="1:47" x14ac:dyDescent="0.25">
      <c r="A68" s="968"/>
      <c r="B68" s="683">
        <v>40330</v>
      </c>
      <c r="C68" s="674">
        <v>7.8</v>
      </c>
      <c r="D68" s="751">
        <v>1.2</v>
      </c>
      <c r="E68" s="675">
        <v>8.6999999999999993</v>
      </c>
      <c r="F68" s="675">
        <v>9.5</v>
      </c>
      <c r="G68" s="675">
        <v>6.2</v>
      </c>
      <c r="H68" s="675">
        <v>8</v>
      </c>
      <c r="I68" s="675">
        <v>14.2</v>
      </c>
      <c r="J68" s="675">
        <v>5.3</v>
      </c>
      <c r="K68" s="675">
        <v>5.5</v>
      </c>
      <c r="L68" s="676">
        <v>28.9</v>
      </c>
      <c r="M68" s="99"/>
      <c r="N68" s="108"/>
      <c r="O68" s="670"/>
      <c r="P68" s="670"/>
      <c r="Q68" s="670"/>
      <c r="R68" s="670"/>
      <c r="S68" s="670"/>
      <c r="T68" s="63"/>
      <c r="U68" s="99"/>
      <c r="V68" s="108"/>
      <c r="W68" s="670"/>
      <c r="X68" s="670"/>
      <c r="Y68" s="63"/>
      <c r="Z68" s="108"/>
      <c r="AA68" s="670"/>
      <c r="AB68" s="670"/>
      <c r="AC68" s="670"/>
      <c r="AD68" s="63"/>
      <c r="AE68" s="750"/>
      <c r="AF68" s="670"/>
      <c r="AG68" s="670"/>
      <c r="AH68" s="670"/>
      <c r="AI68" s="670"/>
      <c r="AJ68" s="670"/>
      <c r="AK68" s="670"/>
      <c r="AL68" s="670"/>
      <c r="AM68" s="670"/>
      <c r="AN68" s="670"/>
      <c r="AO68" s="670"/>
      <c r="AP68" s="670"/>
      <c r="AQ68" s="670"/>
      <c r="AR68" s="670"/>
      <c r="AS68" s="670"/>
      <c r="AT68" s="670"/>
      <c r="AU68" s="63"/>
    </row>
    <row r="69" spans="1:47" x14ac:dyDescent="0.25">
      <c r="A69" s="968"/>
      <c r="B69" s="683">
        <v>40360</v>
      </c>
      <c r="C69" s="575"/>
      <c r="D69" s="749"/>
      <c r="E69" s="576"/>
      <c r="F69" s="576"/>
      <c r="G69" s="576"/>
      <c r="H69" s="576"/>
      <c r="I69" s="576"/>
      <c r="J69" s="576"/>
      <c r="K69" s="576"/>
      <c r="L69" s="577"/>
      <c r="M69" s="259"/>
      <c r="N69" s="578">
        <v>308.67</v>
      </c>
      <c r="O69" s="579">
        <v>308.62</v>
      </c>
      <c r="P69" s="579">
        <v>309.67</v>
      </c>
      <c r="Q69" s="579">
        <v>310.77</v>
      </c>
      <c r="R69" s="579">
        <v>308.76</v>
      </c>
      <c r="S69" s="579">
        <v>310.04000000000002</v>
      </c>
      <c r="T69" s="84">
        <v>307.18</v>
      </c>
      <c r="U69" s="259"/>
      <c r="V69" s="578">
        <v>313.02</v>
      </c>
      <c r="W69" s="579">
        <v>313.57</v>
      </c>
      <c r="X69" s="579">
        <v>310.51</v>
      </c>
      <c r="Y69" s="84">
        <v>294.7</v>
      </c>
      <c r="Z69" s="578"/>
      <c r="AA69" s="579"/>
      <c r="AB69" s="579"/>
      <c r="AC69" s="579"/>
      <c r="AD69" s="84"/>
      <c r="AE69" s="669"/>
      <c r="AF69" s="579"/>
      <c r="AG69" s="579"/>
      <c r="AH69" s="579"/>
      <c r="AI69" s="579"/>
      <c r="AJ69" s="579"/>
      <c r="AK69" s="579"/>
      <c r="AL69" s="579"/>
      <c r="AM69" s="579"/>
      <c r="AN69" s="579"/>
      <c r="AO69" s="579"/>
      <c r="AP69" s="579"/>
      <c r="AQ69" s="579"/>
      <c r="AR69" s="579"/>
      <c r="AS69" s="579"/>
      <c r="AT69" s="579"/>
      <c r="AU69" s="84"/>
    </row>
    <row r="70" spans="1:47" x14ac:dyDescent="0.25">
      <c r="A70" s="968"/>
      <c r="B70" s="683">
        <v>40391</v>
      </c>
      <c r="C70" s="575"/>
      <c r="D70" s="749">
        <v>0.8</v>
      </c>
      <c r="E70" s="576"/>
      <c r="F70" s="576"/>
      <c r="G70" s="576">
        <v>4.9000000000000004</v>
      </c>
      <c r="H70" s="576">
        <v>6.3</v>
      </c>
      <c r="I70" s="576"/>
      <c r="J70" s="576">
        <v>3.2</v>
      </c>
      <c r="K70" s="576"/>
      <c r="L70" s="577"/>
      <c r="M70" s="259"/>
      <c r="N70" s="578"/>
      <c r="O70" s="579"/>
      <c r="P70" s="579"/>
      <c r="Q70" s="579"/>
      <c r="R70" s="579"/>
      <c r="S70" s="579"/>
      <c r="T70" s="84"/>
      <c r="U70" s="259"/>
      <c r="V70" s="578"/>
      <c r="W70" s="579"/>
      <c r="X70" s="579"/>
      <c r="Y70" s="84"/>
      <c r="Z70" s="578"/>
      <c r="AA70" s="579"/>
      <c r="AB70" s="579"/>
      <c r="AC70" s="579"/>
      <c r="AD70" s="84"/>
      <c r="AE70" s="669"/>
      <c r="AF70" s="579"/>
      <c r="AG70" s="579"/>
      <c r="AH70" s="579"/>
      <c r="AI70" s="579"/>
      <c r="AJ70" s="579"/>
      <c r="AK70" s="579"/>
      <c r="AL70" s="579"/>
      <c r="AM70" s="579"/>
      <c r="AN70" s="579"/>
      <c r="AO70" s="579"/>
      <c r="AP70" s="579"/>
      <c r="AQ70" s="579"/>
      <c r="AR70" s="579"/>
      <c r="AS70" s="579"/>
      <c r="AT70" s="579"/>
      <c r="AU70" s="84"/>
    </row>
    <row r="71" spans="1:47" x14ac:dyDescent="0.25">
      <c r="A71" s="968"/>
      <c r="B71" s="683">
        <v>40422</v>
      </c>
      <c r="C71" s="575">
        <v>6.5</v>
      </c>
      <c r="D71" s="749"/>
      <c r="E71" s="576">
        <v>7</v>
      </c>
      <c r="F71" s="576">
        <v>8</v>
      </c>
      <c r="G71" s="576"/>
      <c r="H71" s="576"/>
      <c r="I71" s="576">
        <v>9.6</v>
      </c>
      <c r="J71" s="576"/>
      <c r="K71" s="576">
        <v>4.0999999999999996</v>
      </c>
      <c r="L71" s="577">
        <v>12.5</v>
      </c>
      <c r="M71" s="259"/>
      <c r="N71" s="578">
        <v>308.64999999999998</v>
      </c>
      <c r="O71" s="579">
        <v>308.56</v>
      </c>
      <c r="P71" s="579">
        <v>309.33999999999997</v>
      </c>
      <c r="Q71" s="579">
        <v>310.52999999999997</v>
      </c>
      <c r="R71" s="579">
        <v>308.39</v>
      </c>
      <c r="S71" s="579">
        <v>309.89</v>
      </c>
      <c r="T71" s="84">
        <v>307.13</v>
      </c>
      <c r="U71" s="259"/>
      <c r="V71" s="578">
        <v>312.87</v>
      </c>
      <c r="W71" s="579">
        <v>313.35000000000002</v>
      </c>
      <c r="X71" s="579">
        <v>310.29000000000002</v>
      </c>
      <c r="Y71" s="84">
        <v>294.19</v>
      </c>
      <c r="Z71" s="578">
        <v>4.8</v>
      </c>
      <c r="AA71" s="579">
        <v>0.4</v>
      </c>
      <c r="AB71" s="579">
        <v>0.75</v>
      </c>
      <c r="AC71" s="579">
        <v>0.28999999999999998</v>
      </c>
      <c r="AD71" s="84">
        <v>0.03</v>
      </c>
      <c r="AE71" s="669">
        <v>310.42</v>
      </c>
      <c r="AF71" s="579">
        <v>308.77999999999997</v>
      </c>
      <c r="AG71" s="579">
        <v>308.55</v>
      </c>
      <c r="AH71" s="579">
        <v>308.52999999999997</v>
      </c>
      <c r="AI71" s="579">
        <v>310.14</v>
      </c>
      <c r="AJ71" s="579">
        <v>308.42</v>
      </c>
      <c r="AK71" s="579">
        <v>309.98</v>
      </c>
      <c r="AL71" s="579">
        <v>310.29000000000002</v>
      </c>
      <c r="AM71" s="579">
        <v>309.94</v>
      </c>
      <c r="AN71" s="579">
        <v>309.82</v>
      </c>
      <c r="AO71" s="579">
        <v>309.97000000000003</v>
      </c>
      <c r="AP71" s="579">
        <v>308.61</v>
      </c>
      <c r="AQ71" s="579"/>
      <c r="AR71" s="579">
        <v>306.77</v>
      </c>
      <c r="AS71" s="579">
        <v>308.56</v>
      </c>
      <c r="AT71" s="579">
        <v>285.92</v>
      </c>
      <c r="AU71" s="84">
        <v>308.3</v>
      </c>
    </row>
    <row r="72" spans="1:47" x14ac:dyDescent="0.25">
      <c r="A72" s="968"/>
      <c r="B72" s="683">
        <v>40452</v>
      </c>
      <c r="C72" s="575"/>
      <c r="D72" s="749">
        <v>0.6</v>
      </c>
      <c r="E72" s="576"/>
      <c r="F72" s="576"/>
      <c r="G72" s="576">
        <v>4.3</v>
      </c>
      <c r="H72" s="576">
        <v>5.2</v>
      </c>
      <c r="I72" s="576"/>
      <c r="J72" s="576">
        <v>2.1</v>
      </c>
      <c r="K72" s="576"/>
      <c r="L72" s="577"/>
      <c r="M72" s="259"/>
      <c r="N72" s="578"/>
      <c r="O72" s="579"/>
      <c r="P72" s="579"/>
      <c r="Q72" s="579"/>
      <c r="R72" s="579"/>
      <c r="S72" s="579"/>
      <c r="T72" s="84"/>
      <c r="U72" s="259"/>
      <c r="V72" s="578"/>
      <c r="W72" s="579"/>
      <c r="X72" s="579"/>
      <c r="Y72" s="84"/>
      <c r="Z72" s="578"/>
      <c r="AA72" s="579"/>
      <c r="AB72" s="579"/>
      <c r="AC72" s="579"/>
      <c r="AD72" s="84"/>
      <c r="AE72" s="669"/>
      <c r="AF72" s="579"/>
      <c r="AG72" s="579"/>
      <c r="AH72" s="579"/>
      <c r="AI72" s="579"/>
      <c r="AJ72" s="579"/>
      <c r="AK72" s="579"/>
      <c r="AL72" s="579"/>
      <c r="AM72" s="579"/>
      <c r="AN72" s="579"/>
      <c r="AO72" s="579"/>
      <c r="AP72" s="579"/>
      <c r="AQ72" s="579"/>
      <c r="AR72" s="579"/>
      <c r="AS72" s="579"/>
      <c r="AT72" s="579"/>
      <c r="AU72" s="84"/>
    </row>
    <row r="73" spans="1:47" x14ac:dyDescent="0.25">
      <c r="A73" s="968"/>
      <c r="B73" s="683">
        <v>40483</v>
      </c>
      <c r="C73" s="575"/>
      <c r="D73" s="749"/>
      <c r="E73" s="576"/>
      <c r="F73" s="576"/>
      <c r="G73" s="576"/>
      <c r="H73" s="576"/>
      <c r="I73" s="576"/>
      <c r="J73" s="576"/>
      <c r="K73" s="576"/>
      <c r="L73" s="577"/>
      <c r="M73" s="259"/>
      <c r="N73" s="578">
        <v>308.62</v>
      </c>
      <c r="O73" s="579">
        <v>308.61</v>
      </c>
      <c r="P73" s="579">
        <v>309.45</v>
      </c>
      <c r="Q73" s="579">
        <v>310.58</v>
      </c>
      <c r="R73" s="579">
        <v>308.61</v>
      </c>
      <c r="S73" s="579">
        <v>309.95</v>
      </c>
      <c r="T73" s="84">
        <v>307.12</v>
      </c>
      <c r="U73" s="259"/>
      <c r="V73" s="578">
        <v>312.92</v>
      </c>
      <c r="W73" s="579">
        <v>313.52999999999997</v>
      </c>
      <c r="X73" s="579">
        <v>310.5</v>
      </c>
      <c r="Y73" s="84">
        <v>294.52999999999997</v>
      </c>
      <c r="Z73" s="578"/>
      <c r="AA73" s="579"/>
      <c r="AB73" s="579"/>
      <c r="AC73" s="579"/>
      <c r="AD73" s="84"/>
      <c r="AE73" s="669"/>
      <c r="AF73" s="579"/>
      <c r="AG73" s="579"/>
      <c r="AH73" s="579"/>
      <c r="AI73" s="579"/>
      <c r="AJ73" s="579"/>
      <c r="AK73" s="579"/>
      <c r="AL73" s="579"/>
      <c r="AM73" s="579"/>
      <c r="AN73" s="579"/>
      <c r="AO73" s="579"/>
      <c r="AP73" s="579"/>
      <c r="AQ73" s="579"/>
      <c r="AR73" s="579"/>
      <c r="AS73" s="579"/>
      <c r="AT73" s="579"/>
      <c r="AU73" s="84"/>
    </row>
    <row r="74" spans="1:47" ht="13.8" thickBot="1" x14ac:dyDescent="0.3">
      <c r="A74" s="969"/>
      <c r="B74" s="684">
        <v>40513</v>
      </c>
      <c r="C74" s="414">
        <v>5.3</v>
      </c>
      <c r="D74" s="752">
        <v>0.5</v>
      </c>
      <c r="E74" s="679">
        <v>5.9</v>
      </c>
      <c r="F74" s="679">
        <v>5.7</v>
      </c>
      <c r="G74" s="679">
        <v>4.5</v>
      </c>
      <c r="H74" s="679">
        <v>4.9000000000000004</v>
      </c>
      <c r="I74" s="679">
        <v>12.5</v>
      </c>
      <c r="J74" s="679">
        <v>4.5</v>
      </c>
      <c r="K74" s="679">
        <v>3.9</v>
      </c>
      <c r="L74" s="680">
        <v>25</v>
      </c>
      <c r="M74" s="102"/>
      <c r="N74" s="93"/>
      <c r="O74" s="44"/>
      <c r="P74" s="44"/>
      <c r="Q74" s="44"/>
      <c r="R74" s="44"/>
      <c r="S74" s="44"/>
      <c r="T74" s="48"/>
      <c r="U74" s="102"/>
      <c r="V74" s="93"/>
      <c r="W74" s="44"/>
      <c r="X74" s="44"/>
      <c r="Y74" s="48"/>
      <c r="Z74" s="93"/>
      <c r="AA74" s="44"/>
      <c r="AB74" s="44"/>
      <c r="AC74" s="44"/>
      <c r="AD74" s="48"/>
      <c r="AE74" s="47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8"/>
    </row>
    <row r="75" spans="1:47" x14ac:dyDescent="0.25">
      <c r="A75" s="967">
        <v>2011</v>
      </c>
      <c r="B75" s="682">
        <v>40544</v>
      </c>
      <c r="C75" s="754"/>
      <c r="D75" s="675">
        <v>0.6</v>
      </c>
      <c r="E75" s="675"/>
      <c r="F75" s="675"/>
      <c r="G75" s="675">
        <v>1.5</v>
      </c>
      <c r="H75" s="675">
        <v>1.4</v>
      </c>
      <c r="I75" s="675"/>
      <c r="J75" s="675">
        <v>1.9</v>
      </c>
      <c r="K75" s="675"/>
      <c r="L75" s="676"/>
      <c r="M75" s="99"/>
      <c r="N75" s="108">
        <v>308.69</v>
      </c>
      <c r="O75" s="670">
        <v>308.37</v>
      </c>
      <c r="P75" s="670">
        <v>310.61</v>
      </c>
      <c r="Q75" s="670">
        <v>313.58999999999997</v>
      </c>
      <c r="R75" s="670">
        <v>308.79000000000002</v>
      </c>
      <c r="S75" s="670">
        <v>309.70999999999998</v>
      </c>
      <c r="T75" s="63">
        <v>306.87</v>
      </c>
      <c r="U75" s="99"/>
      <c r="V75" s="108">
        <v>312.47000000000003</v>
      </c>
      <c r="W75" s="670">
        <v>313</v>
      </c>
      <c r="X75" s="670">
        <v>310.55</v>
      </c>
      <c r="Y75" s="63">
        <v>294.18</v>
      </c>
      <c r="Z75" s="108"/>
      <c r="AA75" s="670"/>
      <c r="AB75" s="670"/>
      <c r="AC75" s="670"/>
      <c r="AD75" s="63"/>
      <c r="AE75" s="750"/>
      <c r="AF75" s="670"/>
      <c r="AG75" s="670"/>
      <c r="AH75" s="670"/>
      <c r="AI75" s="670"/>
      <c r="AJ75" s="670"/>
      <c r="AK75" s="670"/>
      <c r="AL75" s="670"/>
      <c r="AM75" s="670"/>
      <c r="AN75" s="670"/>
      <c r="AO75" s="670"/>
      <c r="AP75" s="670"/>
      <c r="AQ75" s="670"/>
      <c r="AR75" s="670"/>
      <c r="AS75" s="670"/>
      <c r="AT75" s="670"/>
      <c r="AU75" s="63"/>
    </row>
    <row r="76" spans="1:47" x14ac:dyDescent="0.25">
      <c r="A76" s="968"/>
      <c r="B76" s="683">
        <v>40575</v>
      </c>
      <c r="C76" s="685"/>
      <c r="D76" s="576"/>
      <c r="E76" s="576"/>
      <c r="F76" s="576"/>
      <c r="G76" s="576">
        <v>1.9</v>
      </c>
      <c r="H76" s="576">
        <v>1.6</v>
      </c>
      <c r="I76" s="576"/>
      <c r="J76" s="576">
        <v>2.1</v>
      </c>
      <c r="K76" s="576"/>
      <c r="L76" s="577"/>
      <c r="M76" s="259"/>
      <c r="N76" s="578"/>
      <c r="O76" s="579"/>
      <c r="P76" s="579"/>
      <c r="Q76" s="579"/>
      <c r="R76" s="579"/>
      <c r="S76" s="579"/>
      <c r="T76" s="84"/>
      <c r="U76" s="259"/>
      <c r="V76" s="578"/>
      <c r="W76" s="579"/>
      <c r="X76" s="579"/>
      <c r="Y76" s="84"/>
      <c r="Z76" s="578"/>
      <c r="AA76" s="579"/>
      <c r="AB76" s="579"/>
      <c r="AC76" s="579"/>
      <c r="AD76" s="84"/>
      <c r="AE76" s="669"/>
      <c r="AF76" s="579"/>
      <c r="AG76" s="579"/>
      <c r="AH76" s="579"/>
      <c r="AI76" s="579"/>
      <c r="AJ76" s="579"/>
      <c r="AK76" s="579"/>
      <c r="AL76" s="579"/>
      <c r="AM76" s="579"/>
      <c r="AN76" s="579"/>
      <c r="AO76" s="579"/>
      <c r="AP76" s="579"/>
      <c r="AQ76" s="579"/>
      <c r="AR76" s="579"/>
      <c r="AS76" s="579"/>
      <c r="AT76" s="579"/>
      <c r="AU76" s="84"/>
    </row>
    <row r="77" spans="1:47" x14ac:dyDescent="0.25">
      <c r="A77" s="968"/>
      <c r="B77" s="757">
        <v>40603</v>
      </c>
      <c r="C77" s="758">
        <v>4.3</v>
      </c>
      <c r="D77" s="409">
        <v>0.9</v>
      </c>
      <c r="E77" s="409">
        <v>5.6</v>
      </c>
      <c r="F77" s="409">
        <v>6.1</v>
      </c>
      <c r="G77" s="409">
        <v>1.8</v>
      </c>
      <c r="H77" s="409">
        <v>1.5</v>
      </c>
      <c r="I77" s="409">
        <v>5.9</v>
      </c>
      <c r="J77" s="409">
        <v>2</v>
      </c>
      <c r="K77" s="409">
        <v>4.2</v>
      </c>
      <c r="L77" s="447">
        <v>12.9</v>
      </c>
      <c r="M77" s="759"/>
      <c r="N77" s="866">
        <v>308.64</v>
      </c>
      <c r="O77" s="61">
        <v>308.56</v>
      </c>
      <c r="P77" s="61">
        <v>310.64</v>
      </c>
      <c r="Q77" s="61">
        <v>313.63</v>
      </c>
      <c r="R77" s="61">
        <v>308.83</v>
      </c>
      <c r="S77" s="61">
        <v>309.74</v>
      </c>
      <c r="T77" s="62">
        <v>306.89999999999998</v>
      </c>
      <c r="U77" s="759"/>
      <c r="V77" s="866">
        <v>312.49</v>
      </c>
      <c r="W77" s="61">
        <v>313.02</v>
      </c>
      <c r="X77" s="61">
        <v>310.56</v>
      </c>
      <c r="Y77" s="62">
        <v>294.19</v>
      </c>
      <c r="Z77" s="866"/>
      <c r="AA77" s="61"/>
      <c r="AB77" s="61"/>
      <c r="AC77" s="61"/>
      <c r="AD77" s="62"/>
      <c r="AE77" s="64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2"/>
    </row>
    <row r="78" spans="1:47" ht="13.8" thickBot="1" x14ac:dyDescent="0.3">
      <c r="A78" s="968"/>
      <c r="B78" s="683">
        <v>40634</v>
      </c>
      <c r="C78" s="685"/>
      <c r="D78" s="576"/>
      <c r="E78" s="576"/>
      <c r="F78" s="576"/>
      <c r="G78" s="576">
        <v>2</v>
      </c>
      <c r="H78" s="576">
        <v>1.9</v>
      </c>
      <c r="I78" s="576"/>
      <c r="J78" s="576">
        <v>2.5</v>
      </c>
      <c r="K78" s="576"/>
      <c r="L78" s="577"/>
      <c r="M78" s="582"/>
      <c r="N78" s="578"/>
      <c r="O78" s="579"/>
      <c r="P78" s="579"/>
      <c r="Q78" s="579"/>
      <c r="R78" s="579"/>
      <c r="S78" s="579"/>
      <c r="T78" s="84"/>
      <c r="U78" s="258"/>
      <c r="V78" s="578"/>
      <c r="W78" s="579"/>
      <c r="X78" s="579"/>
      <c r="Y78" s="84"/>
      <c r="Z78" s="578">
        <v>4.5</v>
      </c>
      <c r="AA78" s="579">
        <v>0.3</v>
      </c>
      <c r="AB78" s="579">
        <v>4.4000000000000004</v>
      </c>
      <c r="AC78" s="579">
        <v>0.7</v>
      </c>
      <c r="AD78" s="84">
        <v>0.73</v>
      </c>
      <c r="AE78" s="669">
        <v>309.82</v>
      </c>
      <c r="AF78" s="579">
        <v>308.77</v>
      </c>
      <c r="AG78" s="579">
        <v>308.63</v>
      </c>
      <c r="AH78" s="579">
        <v>308.60000000000002</v>
      </c>
      <c r="AI78" s="579">
        <v>310.45</v>
      </c>
      <c r="AJ78" s="579">
        <v>309.63</v>
      </c>
      <c r="AK78" s="579">
        <v>310.25</v>
      </c>
      <c r="AL78" s="579">
        <v>309.74</v>
      </c>
      <c r="AM78" s="579">
        <v>310.18</v>
      </c>
      <c r="AN78" s="579">
        <v>310.41000000000003</v>
      </c>
      <c r="AO78" s="579">
        <v>310.24</v>
      </c>
      <c r="AP78" s="579">
        <v>308.76</v>
      </c>
      <c r="AQ78" s="579"/>
      <c r="AR78" s="579">
        <v>306.81</v>
      </c>
      <c r="AS78" s="579">
        <v>308.66000000000003</v>
      </c>
      <c r="AT78" s="579">
        <v>285.45999999999998</v>
      </c>
      <c r="AU78" s="84">
        <v>307.99</v>
      </c>
    </row>
    <row r="79" spans="1:47" x14ac:dyDescent="0.25">
      <c r="A79" s="968"/>
      <c r="B79" s="683">
        <v>40664</v>
      </c>
      <c r="C79" s="685"/>
      <c r="D79" s="576">
        <v>1.2</v>
      </c>
      <c r="E79" s="576"/>
      <c r="F79" s="576"/>
      <c r="G79" s="576">
        <v>1.9</v>
      </c>
      <c r="H79" s="576">
        <v>1.5</v>
      </c>
      <c r="I79" s="576"/>
      <c r="J79" s="576">
        <v>2.5</v>
      </c>
      <c r="K79" s="576"/>
      <c r="L79" s="577"/>
      <c r="M79" s="582"/>
      <c r="N79" s="578">
        <v>308.66000000000003</v>
      </c>
      <c r="O79" s="579">
        <v>308.62</v>
      </c>
      <c r="P79" s="579">
        <v>310.68</v>
      </c>
      <c r="Q79" s="579">
        <v>313.69</v>
      </c>
      <c r="R79" s="579">
        <v>308.89</v>
      </c>
      <c r="S79" s="579">
        <v>309.8</v>
      </c>
      <c r="T79" s="84">
        <v>306.95999999999998</v>
      </c>
      <c r="U79" s="258"/>
      <c r="V79" s="108">
        <v>312.55</v>
      </c>
      <c r="W79" s="670">
        <v>313.08999999999997</v>
      </c>
      <c r="X79" s="670">
        <v>310.62</v>
      </c>
      <c r="Y79" s="63">
        <v>294.3</v>
      </c>
      <c r="Z79" s="669"/>
      <c r="AA79" s="579"/>
      <c r="AB79" s="579"/>
      <c r="AC79" s="579"/>
      <c r="AD79" s="84"/>
      <c r="AE79" s="669"/>
      <c r="AF79" s="579"/>
      <c r="AG79" s="579"/>
      <c r="AH79" s="579"/>
      <c r="AI79" s="579"/>
      <c r="AJ79" s="579"/>
      <c r="AK79" s="579"/>
      <c r="AL79" s="579"/>
      <c r="AM79" s="579"/>
      <c r="AN79" s="579"/>
      <c r="AO79" s="579"/>
      <c r="AP79" s="579"/>
      <c r="AQ79" s="579"/>
      <c r="AR79" s="579"/>
      <c r="AS79" s="579"/>
      <c r="AT79" s="579"/>
      <c r="AU79" s="84"/>
    </row>
    <row r="80" spans="1:47" x14ac:dyDescent="0.25">
      <c r="A80" s="968"/>
      <c r="B80" s="683">
        <v>40695</v>
      </c>
      <c r="C80" s="685">
        <v>6</v>
      </c>
      <c r="D80" s="576"/>
      <c r="E80" s="576">
        <v>5.9</v>
      </c>
      <c r="F80" s="576">
        <v>5.5</v>
      </c>
      <c r="G80" s="576">
        <v>1.6</v>
      </c>
      <c r="H80" s="576">
        <v>1.3</v>
      </c>
      <c r="I80" s="576">
        <v>5.6</v>
      </c>
      <c r="J80" s="576">
        <v>1.9</v>
      </c>
      <c r="K80" s="576">
        <v>3.7</v>
      </c>
      <c r="L80" s="577">
        <v>10.8</v>
      </c>
      <c r="M80" s="582"/>
      <c r="N80" s="578"/>
      <c r="O80" s="579"/>
      <c r="P80" s="579"/>
      <c r="Q80" s="579"/>
      <c r="R80" s="579"/>
      <c r="S80" s="579"/>
      <c r="T80" s="84"/>
      <c r="U80" s="258"/>
      <c r="V80" s="578"/>
      <c r="W80" s="579"/>
      <c r="X80" s="579"/>
      <c r="Y80" s="84"/>
      <c r="Z80" s="669"/>
      <c r="AA80" s="579"/>
      <c r="AB80" s="579"/>
      <c r="AC80" s="579"/>
      <c r="AD80" s="84"/>
      <c r="AE80" s="669"/>
      <c r="AF80" s="579"/>
      <c r="AG80" s="579"/>
      <c r="AH80" s="579"/>
      <c r="AI80" s="579"/>
      <c r="AJ80" s="579"/>
      <c r="AK80" s="579"/>
      <c r="AL80" s="579"/>
      <c r="AM80" s="579"/>
      <c r="AN80" s="579"/>
      <c r="AO80" s="579"/>
      <c r="AP80" s="579"/>
      <c r="AQ80" s="579"/>
      <c r="AR80" s="579"/>
      <c r="AS80" s="579"/>
      <c r="AT80" s="579"/>
      <c r="AU80" s="84"/>
    </row>
    <row r="81" spans="1:47" x14ac:dyDescent="0.25">
      <c r="A81" s="968"/>
      <c r="B81" s="683">
        <v>40725</v>
      </c>
      <c r="C81" s="685"/>
      <c r="D81" s="576">
        <v>0.8</v>
      </c>
      <c r="E81" s="576"/>
      <c r="F81" s="576"/>
      <c r="G81" s="576">
        <v>2.4</v>
      </c>
      <c r="H81" s="576">
        <v>2.2000000000000002</v>
      </c>
      <c r="I81" s="576"/>
      <c r="J81" s="576">
        <v>2.9</v>
      </c>
      <c r="K81" s="576"/>
      <c r="L81" s="577"/>
      <c r="M81" s="582"/>
      <c r="N81" s="578">
        <v>308.64</v>
      </c>
      <c r="O81" s="579">
        <v>308.56</v>
      </c>
      <c r="P81" s="579">
        <v>310.70999999999998</v>
      </c>
      <c r="Q81" s="579">
        <v>313.73</v>
      </c>
      <c r="R81" s="579">
        <v>308.83</v>
      </c>
      <c r="S81" s="579">
        <v>309.85000000000002</v>
      </c>
      <c r="T81" s="84">
        <v>307.01</v>
      </c>
      <c r="U81" s="258"/>
      <c r="V81" s="578">
        <v>312.61</v>
      </c>
      <c r="W81" s="579">
        <v>313.16000000000003</v>
      </c>
      <c r="X81" s="579">
        <v>310.70999999999998</v>
      </c>
      <c r="Y81" s="84">
        <v>294.38</v>
      </c>
      <c r="Z81" s="669"/>
      <c r="AA81" s="579"/>
      <c r="AB81" s="579"/>
      <c r="AC81" s="579"/>
      <c r="AD81" s="84"/>
      <c r="AE81" s="669"/>
      <c r="AF81" s="579"/>
      <c r="AG81" s="579"/>
      <c r="AH81" s="579"/>
      <c r="AI81" s="579"/>
      <c r="AJ81" s="579"/>
      <c r="AK81" s="579"/>
      <c r="AL81" s="579"/>
      <c r="AM81" s="579"/>
      <c r="AN81" s="579"/>
      <c r="AO81" s="579"/>
      <c r="AP81" s="579"/>
      <c r="AQ81" s="579"/>
      <c r="AR81" s="579"/>
      <c r="AS81" s="579"/>
      <c r="AT81" s="579"/>
      <c r="AU81" s="84"/>
    </row>
    <row r="82" spans="1:47" x14ac:dyDescent="0.25">
      <c r="A82" s="968"/>
      <c r="B82" s="683">
        <v>40756</v>
      </c>
      <c r="C82" s="685"/>
      <c r="D82" s="576"/>
      <c r="E82" s="576"/>
      <c r="F82" s="576"/>
      <c r="G82" s="576">
        <v>2.2999999999999998</v>
      </c>
      <c r="H82" s="576">
        <v>2.2999999999999998</v>
      </c>
      <c r="I82" s="576"/>
      <c r="J82" s="576">
        <v>3</v>
      </c>
      <c r="K82" s="576"/>
      <c r="L82" s="577"/>
      <c r="M82" s="582"/>
      <c r="N82" s="578"/>
      <c r="O82" s="579"/>
      <c r="P82" s="579"/>
      <c r="Q82" s="579"/>
      <c r="R82" s="579"/>
      <c r="S82" s="579"/>
      <c r="T82" s="84"/>
      <c r="U82" s="258"/>
      <c r="V82" s="578"/>
      <c r="W82" s="579"/>
      <c r="X82" s="579"/>
      <c r="Y82" s="84"/>
      <c r="Z82" s="669"/>
      <c r="AA82" s="579"/>
      <c r="AB82" s="579"/>
      <c r="AC82" s="579"/>
      <c r="AD82" s="84"/>
      <c r="AE82" s="669"/>
      <c r="AF82" s="579"/>
      <c r="AG82" s="579"/>
      <c r="AH82" s="579"/>
      <c r="AI82" s="579"/>
      <c r="AJ82" s="579"/>
      <c r="AK82" s="579"/>
      <c r="AL82" s="579"/>
      <c r="AM82" s="579"/>
      <c r="AN82" s="579"/>
      <c r="AO82" s="579"/>
      <c r="AP82" s="579"/>
      <c r="AQ82" s="579"/>
      <c r="AR82" s="579"/>
      <c r="AS82" s="579"/>
      <c r="AT82" s="579"/>
      <c r="AU82" s="84"/>
    </row>
    <row r="83" spans="1:47" x14ac:dyDescent="0.25">
      <c r="A83" s="968"/>
      <c r="B83" s="683">
        <v>40787</v>
      </c>
      <c r="C83" s="685">
        <v>1.2</v>
      </c>
      <c r="D83" s="576">
        <v>0.6</v>
      </c>
      <c r="E83" s="576">
        <v>3.8</v>
      </c>
      <c r="F83" s="576">
        <v>4.8</v>
      </c>
      <c r="G83" s="576">
        <v>1.6</v>
      </c>
      <c r="H83" s="576">
        <v>0.9</v>
      </c>
      <c r="I83" s="576">
        <v>4</v>
      </c>
      <c r="J83" s="576">
        <v>1.4</v>
      </c>
      <c r="K83" s="576">
        <v>3</v>
      </c>
      <c r="L83" s="577">
        <v>9.8000000000000007</v>
      </c>
      <c r="M83" s="582"/>
      <c r="N83" s="578">
        <v>308.63</v>
      </c>
      <c r="O83" s="579">
        <v>308.61</v>
      </c>
      <c r="P83" s="579">
        <v>310.66000000000003</v>
      </c>
      <c r="Q83" s="579">
        <v>313.67</v>
      </c>
      <c r="R83" s="579">
        <v>308.88</v>
      </c>
      <c r="S83" s="579">
        <v>309.77999999999997</v>
      </c>
      <c r="T83" s="84">
        <v>306.94</v>
      </c>
      <c r="U83" s="258"/>
      <c r="V83" s="578">
        <v>312.55</v>
      </c>
      <c r="W83" s="579">
        <v>313.08999999999997</v>
      </c>
      <c r="X83" s="867">
        <v>310.64</v>
      </c>
      <c r="Y83" s="27">
        <v>294.29000000000002</v>
      </c>
      <c r="Z83" s="669">
        <v>4</v>
      </c>
      <c r="AA83" s="579">
        <v>0</v>
      </c>
      <c r="AB83" s="579">
        <v>3.6</v>
      </c>
      <c r="AC83" s="579">
        <v>0.3</v>
      </c>
      <c r="AD83" s="84">
        <v>0.65</v>
      </c>
      <c r="AE83" s="669">
        <v>310.42</v>
      </c>
      <c r="AF83" s="579">
        <v>308.73</v>
      </c>
      <c r="AG83" s="579">
        <v>308.58</v>
      </c>
      <c r="AH83" s="579">
        <v>308.54000000000002</v>
      </c>
      <c r="AI83" s="579">
        <v>310.52</v>
      </c>
      <c r="AJ83" s="579">
        <v>309.57</v>
      </c>
      <c r="AK83" s="579">
        <v>310.19</v>
      </c>
      <c r="AL83" s="579">
        <v>310.14</v>
      </c>
      <c r="AM83" s="579">
        <v>310.10000000000002</v>
      </c>
      <c r="AN83" s="579">
        <v>309.5</v>
      </c>
      <c r="AO83" s="579">
        <v>310.13</v>
      </c>
      <c r="AP83" s="579">
        <v>308.77</v>
      </c>
      <c r="AQ83" s="579"/>
      <c r="AR83" s="579">
        <v>306.79000000000002</v>
      </c>
      <c r="AS83" s="579">
        <v>308.63</v>
      </c>
      <c r="AT83" s="579">
        <v>284.42</v>
      </c>
      <c r="AU83" s="84">
        <v>308.05</v>
      </c>
    </row>
    <row r="84" spans="1:47" x14ac:dyDescent="0.25">
      <c r="A84" s="968"/>
      <c r="B84" s="683">
        <v>40817</v>
      </c>
      <c r="C84" s="685"/>
      <c r="D84" s="576"/>
      <c r="E84" s="576"/>
      <c r="F84" s="576"/>
      <c r="G84" s="576">
        <v>1.5</v>
      </c>
      <c r="H84" s="576">
        <v>1</v>
      </c>
      <c r="I84" s="576"/>
      <c r="J84" s="576">
        <v>1.6</v>
      </c>
      <c r="K84" s="576"/>
      <c r="L84" s="577"/>
      <c r="M84" s="582"/>
      <c r="N84" s="578"/>
      <c r="O84" s="579"/>
      <c r="P84" s="579"/>
      <c r="Q84" s="579"/>
      <c r="R84" s="579"/>
      <c r="S84" s="579"/>
      <c r="T84" s="84"/>
      <c r="U84" s="258"/>
      <c r="V84" s="578"/>
      <c r="W84" s="579"/>
      <c r="X84" s="867"/>
      <c r="Y84" s="27"/>
      <c r="Z84" s="669"/>
      <c r="AA84" s="579"/>
      <c r="AB84" s="579"/>
      <c r="AC84" s="579"/>
      <c r="AD84" s="84"/>
      <c r="AE84" s="669"/>
      <c r="AF84" s="579"/>
      <c r="AG84" s="579"/>
      <c r="AH84" s="579"/>
      <c r="AI84" s="579"/>
      <c r="AJ84" s="579"/>
      <c r="AK84" s="579"/>
      <c r="AL84" s="579"/>
      <c r="AM84" s="579"/>
      <c r="AN84" s="579"/>
      <c r="AO84" s="579"/>
      <c r="AP84" s="579"/>
      <c r="AQ84" s="579"/>
      <c r="AR84" s="579"/>
      <c r="AS84" s="579"/>
      <c r="AT84" s="579"/>
      <c r="AU84" s="84"/>
    </row>
    <row r="85" spans="1:47" x14ac:dyDescent="0.25">
      <c r="A85" s="968"/>
      <c r="B85" s="683">
        <v>40848</v>
      </c>
      <c r="C85" s="685"/>
      <c r="D85" s="576">
        <v>0.5</v>
      </c>
      <c r="E85" s="576"/>
      <c r="F85" s="576"/>
      <c r="G85" s="576">
        <v>1.4</v>
      </c>
      <c r="H85" s="576">
        <v>0.9</v>
      </c>
      <c r="I85" s="576"/>
      <c r="J85" s="576">
        <v>1.6</v>
      </c>
      <c r="K85" s="576"/>
      <c r="L85" s="577"/>
      <c r="M85" s="582"/>
      <c r="N85" s="578">
        <v>308.64999999999998</v>
      </c>
      <c r="O85" s="579">
        <v>308.5</v>
      </c>
      <c r="P85" s="579">
        <v>310.64</v>
      </c>
      <c r="Q85" s="579">
        <v>313.64999999999998</v>
      </c>
      <c r="R85" s="579">
        <v>308.83999999999997</v>
      </c>
      <c r="S85" s="579">
        <v>309.75</v>
      </c>
      <c r="T85" s="84">
        <v>306.91000000000003</v>
      </c>
      <c r="U85" s="258"/>
      <c r="V85" s="578">
        <v>312.52</v>
      </c>
      <c r="W85" s="579">
        <v>313.06</v>
      </c>
      <c r="X85" s="867">
        <v>310.62</v>
      </c>
      <c r="Y85" s="27">
        <v>294.24</v>
      </c>
      <c r="Z85" s="669"/>
      <c r="AA85" s="579"/>
      <c r="AB85" s="579"/>
      <c r="AC85" s="579"/>
      <c r="AD85" s="84"/>
      <c r="AE85" s="669"/>
      <c r="AF85" s="579"/>
      <c r="AG85" s="579"/>
      <c r="AH85" s="579"/>
      <c r="AI85" s="579"/>
      <c r="AJ85" s="579"/>
      <c r="AK85" s="579"/>
      <c r="AL85" s="579"/>
      <c r="AM85" s="579"/>
      <c r="AN85" s="579"/>
      <c r="AO85" s="579"/>
      <c r="AP85" s="579"/>
      <c r="AQ85" s="579"/>
      <c r="AR85" s="579"/>
      <c r="AS85" s="579"/>
      <c r="AT85" s="579"/>
      <c r="AU85" s="84"/>
    </row>
    <row r="86" spans="1:47" ht="13.8" thickBot="1" x14ac:dyDescent="0.3">
      <c r="A86" s="969"/>
      <c r="B86" s="683">
        <v>40878</v>
      </c>
      <c r="C86" s="755">
        <v>2</v>
      </c>
      <c r="D86" s="679"/>
      <c r="E86" s="679">
        <v>3.5</v>
      </c>
      <c r="F86" s="679">
        <v>4.4000000000000004</v>
      </c>
      <c r="G86" s="679">
        <v>0.8</v>
      </c>
      <c r="H86" s="679">
        <v>0.8</v>
      </c>
      <c r="I86" s="679">
        <v>3.8</v>
      </c>
      <c r="J86" s="679">
        <v>1.5</v>
      </c>
      <c r="K86" s="679">
        <v>3.1</v>
      </c>
      <c r="L86" s="680">
        <v>10</v>
      </c>
      <c r="M86" s="681"/>
      <c r="N86" s="93"/>
      <c r="O86" s="44"/>
      <c r="P86" s="44"/>
      <c r="Q86" s="44"/>
      <c r="R86" s="44"/>
      <c r="S86" s="44"/>
      <c r="T86" s="48"/>
      <c r="U86" s="101"/>
      <c r="V86" s="93"/>
      <c r="W86" s="44"/>
      <c r="X86" s="860"/>
      <c r="Y86" s="865"/>
      <c r="Z86" s="47"/>
      <c r="AA86" s="44"/>
      <c r="AB86" s="44"/>
      <c r="AC86" s="44"/>
      <c r="AD86" s="48"/>
      <c r="AE86" s="47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8"/>
    </row>
    <row r="87" spans="1:47" x14ac:dyDescent="0.25">
      <c r="A87" s="967">
        <v>2012</v>
      </c>
      <c r="B87" s="682">
        <v>40909</v>
      </c>
      <c r="C87" s="674">
        <v>2.59</v>
      </c>
      <c r="D87" s="675"/>
      <c r="E87" s="675"/>
      <c r="F87" s="675"/>
      <c r="G87" s="675">
        <v>1.9</v>
      </c>
      <c r="H87" s="675">
        <v>1.8</v>
      </c>
      <c r="I87" s="675"/>
      <c r="J87" s="675">
        <v>0.9</v>
      </c>
      <c r="K87" s="675"/>
      <c r="L87" s="676"/>
      <c r="M87" s="99"/>
      <c r="N87" s="108">
        <v>308.18</v>
      </c>
      <c r="O87" s="670">
        <v>308.39</v>
      </c>
      <c r="P87" s="670">
        <v>309.55</v>
      </c>
      <c r="Q87" s="670"/>
      <c r="R87" s="670"/>
      <c r="S87" s="670">
        <v>309.43</v>
      </c>
      <c r="T87" s="63">
        <v>306.88</v>
      </c>
      <c r="U87" s="99"/>
      <c r="V87" s="108">
        <v>312.33</v>
      </c>
      <c r="W87" s="670">
        <v>312.97000000000003</v>
      </c>
      <c r="X87" s="109">
        <v>310.52</v>
      </c>
      <c r="Y87" s="63">
        <v>294.06</v>
      </c>
      <c r="Z87" s="750"/>
      <c r="AA87" s="670"/>
      <c r="AB87" s="670"/>
      <c r="AC87" s="670"/>
      <c r="AD87" s="63"/>
      <c r="AE87" s="750"/>
      <c r="AF87" s="670"/>
      <c r="AG87" s="670"/>
      <c r="AH87" s="670"/>
      <c r="AI87" s="670"/>
      <c r="AJ87" s="670"/>
      <c r="AK87" s="670"/>
      <c r="AL87" s="670"/>
      <c r="AM87" s="670"/>
      <c r="AN87" s="670"/>
      <c r="AO87" s="670"/>
      <c r="AP87" s="670"/>
      <c r="AQ87" s="670"/>
      <c r="AR87" s="670"/>
      <c r="AS87" s="670"/>
      <c r="AT87" s="670"/>
      <c r="AU87" s="63"/>
    </row>
    <row r="88" spans="1:47" x14ac:dyDescent="0.25">
      <c r="A88" s="968"/>
      <c r="B88" s="683">
        <v>40940</v>
      </c>
      <c r="C88" s="575"/>
      <c r="D88" s="576"/>
      <c r="E88" s="576"/>
      <c r="F88" s="576"/>
      <c r="G88" s="576"/>
      <c r="H88" s="576"/>
      <c r="I88" s="576"/>
      <c r="J88" s="576"/>
      <c r="K88" s="576"/>
      <c r="L88" s="577"/>
      <c r="M88" s="259"/>
      <c r="N88" s="578"/>
      <c r="O88" s="579"/>
      <c r="P88" s="579"/>
      <c r="Q88" s="579"/>
      <c r="R88" s="579"/>
      <c r="S88" s="579"/>
      <c r="T88" s="84"/>
      <c r="U88" s="259"/>
      <c r="V88" s="578"/>
      <c r="W88" s="579"/>
      <c r="X88" s="756"/>
      <c r="Y88" s="84"/>
      <c r="Z88" s="669"/>
      <c r="AA88" s="579"/>
      <c r="AB88" s="579"/>
      <c r="AC88" s="579"/>
      <c r="AD88" s="84"/>
      <c r="AE88" s="669"/>
      <c r="AF88" s="579"/>
      <c r="AG88" s="579"/>
      <c r="AH88" s="579"/>
      <c r="AI88" s="579"/>
      <c r="AJ88" s="579"/>
      <c r="AK88" s="579"/>
      <c r="AL88" s="579"/>
      <c r="AM88" s="579"/>
      <c r="AN88" s="579"/>
      <c r="AO88" s="579"/>
      <c r="AP88" s="579"/>
      <c r="AQ88" s="579"/>
      <c r="AR88" s="579"/>
      <c r="AS88" s="579"/>
      <c r="AT88" s="579"/>
      <c r="AU88" s="84"/>
    </row>
    <row r="89" spans="1:47" x14ac:dyDescent="0.25">
      <c r="A89" s="968"/>
      <c r="B89" s="683">
        <v>40969</v>
      </c>
      <c r="C89" s="575"/>
      <c r="D89" s="576"/>
      <c r="E89" s="576">
        <v>5.9</v>
      </c>
      <c r="F89" s="576">
        <v>6.4</v>
      </c>
      <c r="G89" s="576"/>
      <c r="H89" s="576"/>
      <c r="I89" s="576">
        <v>6</v>
      </c>
      <c r="J89" s="576"/>
      <c r="K89" s="576">
        <v>4.8</v>
      </c>
      <c r="L89" s="577">
        <v>13.6</v>
      </c>
      <c r="M89" s="259"/>
      <c r="N89" s="578">
        <v>308.06</v>
      </c>
      <c r="O89" s="579">
        <v>308.27999999999997</v>
      </c>
      <c r="P89" s="579">
        <v>309.88</v>
      </c>
      <c r="Q89" s="579"/>
      <c r="R89" s="579"/>
      <c r="S89" s="579">
        <v>309.58</v>
      </c>
      <c r="T89" s="84">
        <v>306.83999999999997</v>
      </c>
      <c r="U89" s="259"/>
      <c r="V89" s="578">
        <v>312.29000000000002</v>
      </c>
      <c r="W89" s="579">
        <v>312.89</v>
      </c>
      <c r="X89" s="756">
        <v>310.49</v>
      </c>
      <c r="Y89" s="84">
        <v>294.12</v>
      </c>
      <c r="Z89" s="669"/>
      <c r="AA89" s="579"/>
      <c r="AB89" s="579"/>
      <c r="AC89" s="579"/>
      <c r="AD89" s="84"/>
      <c r="AE89" s="669"/>
      <c r="AF89" s="579"/>
      <c r="AG89" s="579"/>
      <c r="AH89" s="579"/>
      <c r="AI89" s="579"/>
      <c r="AJ89" s="579"/>
      <c r="AK89" s="579"/>
      <c r="AL89" s="579"/>
      <c r="AM89" s="579"/>
      <c r="AN89" s="579"/>
      <c r="AO89" s="579"/>
      <c r="AP89" s="579"/>
      <c r="AQ89" s="579"/>
      <c r="AR89" s="579"/>
      <c r="AS89" s="579"/>
      <c r="AT89" s="579"/>
      <c r="AU89" s="84"/>
    </row>
    <row r="90" spans="1:47" x14ac:dyDescent="0.25">
      <c r="A90" s="968"/>
      <c r="B90" s="683">
        <v>41000</v>
      </c>
      <c r="C90" s="575">
        <v>4.5999999999999996</v>
      </c>
      <c r="D90" s="576"/>
      <c r="E90" s="576"/>
      <c r="F90" s="576"/>
      <c r="G90" s="576">
        <v>2.2000000000000002</v>
      </c>
      <c r="H90" s="576">
        <v>2.2999999999999998</v>
      </c>
      <c r="I90" s="576"/>
      <c r="J90" s="576">
        <v>2.7</v>
      </c>
      <c r="K90" s="576"/>
      <c r="L90" s="577"/>
      <c r="M90" s="259"/>
      <c r="N90" s="578"/>
      <c r="O90" s="579"/>
      <c r="P90" s="579"/>
      <c r="Q90" s="579"/>
      <c r="R90" s="579"/>
      <c r="S90" s="579"/>
      <c r="T90" s="84"/>
      <c r="U90" s="259"/>
      <c r="V90" s="578"/>
      <c r="W90" s="579"/>
      <c r="X90" s="756"/>
      <c r="Y90" s="84"/>
      <c r="Z90" s="669">
        <v>4.7</v>
      </c>
      <c r="AA90" s="579">
        <v>0.4</v>
      </c>
      <c r="AB90" s="579">
        <v>4.2</v>
      </c>
      <c r="AC90" s="579">
        <v>0.6</v>
      </c>
      <c r="AD90" s="84">
        <v>0.8</v>
      </c>
      <c r="AE90" s="669">
        <v>310.24</v>
      </c>
      <c r="AF90" s="579">
        <v>308.76</v>
      </c>
      <c r="AG90" s="579">
        <v>308.58999999999997</v>
      </c>
      <c r="AH90" s="579">
        <v>308.58</v>
      </c>
      <c r="AI90" s="579">
        <v>310.45999999999998</v>
      </c>
      <c r="AJ90" s="579">
        <v>309.60000000000002</v>
      </c>
      <c r="AK90" s="579">
        <v>310.20999999999998</v>
      </c>
      <c r="AL90" s="579">
        <v>310.29000000000002</v>
      </c>
      <c r="AM90" s="579">
        <v>310.13</v>
      </c>
      <c r="AN90" s="579">
        <v>310.38</v>
      </c>
      <c r="AO90" s="579">
        <v>310.2</v>
      </c>
      <c r="AP90" s="579">
        <v>308.72000000000003</v>
      </c>
      <c r="AQ90" s="579">
        <v>19.16</v>
      </c>
      <c r="AR90" s="579">
        <v>306.8</v>
      </c>
      <c r="AS90" s="579">
        <v>308.69</v>
      </c>
      <c r="AT90" s="579">
        <v>285.47000000000003</v>
      </c>
      <c r="AU90" s="84">
        <v>308.08999999999997</v>
      </c>
    </row>
    <row r="91" spans="1:47" x14ac:dyDescent="0.25">
      <c r="A91" s="968"/>
      <c r="B91" s="683">
        <v>41030</v>
      </c>
      <c r="C91" s="575"/>
      <c r="D91" s="576"/>
      <c r="E91" s="576"/>
      <c r="F91" s="576"/>
      <c r="G91" s="576"/>
      <c r="H91" s="576"/>
      <c r="I91" s="576"/>
      <c r="J91" s="576"/>
      <c r="K91" s="576"/>
      <c r="L91" s="577"/>
      <c r="M91" s="259"/>
      <c r="N91" s="578">
        <v>308.33999999999997</v>
      </c>
      <c r="O91" s="579">
        <v>308.48</v>
      </c>
      <c r="P91" s="579">
        <v>309.73</v>
      </c>
      <c r="Q91" s="579"/>
      <c r="R91" s="579"/>
      <c r="S91" s="579">
        <v>309.64999999999998</v>
      </c>
      <c r="T91" s="84">
        <v>306.92</v>
      </c>
      <c r="U91" s="259"/>
      <c r="V91" s="578">
        <v>312.38</v>
      </c>
      <c r="W91" s="579">
        <v>313</v>
      </c>
      <c r="X91" s="756">
        <v>310.66000000000003</v>
      </c>
      <c r="Y91" s="84">
        <v>294.27999999999997</v>
      </c>
      <c r="Z91" s="669"/>
      <c r="AA91" s="579"/>
      <c r="AB91" s="579"/>
      <c r="AC91" s="579"/>
      <c r="AD91" s="84"/>
      <c r="AE91" s="669"/>
      <c r="AF91" s="579"/>
      <c r="AG91" s="579"/>
      <c r="AH91" s="579"/>
      <c r="AI91" s="579"/>
      <c r="AJ91" s="579"/>
      <c r="AK91" s="579"/>
      <c r="AL91" s="579"/>
      <c r="AM91" s="579"/>
      <c r="AN91" s="579"/>
      <c r="AO91" s="579"/>
      <c r="AP91" s="579"/>
      <c r="AQ91" s="579"/>
      <c r="AR91" s="579"/>
      <c r="AS91" s="579"/>
      <c r="AT91" s="579"/>
      <c r="AU91" s="84"/>
    </row>
    <row r="92" spans="1:47" x14ac:dyDescent="0.25">
      <c r="A92" s="968"/>
      <c r="B92" s="683">
        <v>41061</v>
      </c>
      <c r="C92" s="575">
        <v>3.5</v>
      </c>
      <c r="D92" s="576"/>
      <c r="E92" s="576">
        <v>4.5999999999999996</v>
      </c>
      <c r="F92" s="576">
        <v>4.9000000000000004</v>
      </c>
      <c r="G92" s="576">
        <v>1.9</v>
      </c>
      <c r="H92" s="576">
        <v>1.6</v>
      </c>
      <c r="I92" s="576">
        <v>3.3</v>
      </c>
      <c r="J92" s="576">
        <v>1.3</v>
      </c>
      <c r="K92" s="576">
        <v>2.9</v>
      </c>
      <c r="L92" s="577">
        <v>7.6</v>
      </c>
      <c r="M92" s="259"/>
      <c r="N92" s="578"/>
      <c r="O92" s="579"/>
      <c r="P92" s="579"/>
      <c r="Q92" s="579"/>
      <c r="R92" s="579"/>
      <c r="S92" s="579"/>
      <c r="T92" s="84"/>
      <c r="U92" s="259"/>
      <c r="V92" s="578"/>
      <c r="W92" s="579"/>
      <c r="X92" s="756"/>
      <c r="Y92" s="84"/>
      <c r="Z92" s="669"/>
      <c r="AA92" s="579"/>
      <c r="AB92" s="579"/>
      <c r="AC92" s="579"/>
      <c r="AD92" s="84"/>
      <c r="AE92" s="669"/>
      <c r="AF92" s="579"/>
      <c r="AG92" s="579"/>
      <c r="AH92" s="579"/>
      <c r="AI92" s="579"/>
      <c r="AJ92" s="579"/>
      <c r="AK92" s="579"/>
      <c r="AL92" s="579"/>
      <c r="AM92" s="579"/>
      <c r="AN92" s="579"/>
      <c r="AO92" s="579"/>
      <c r="AP92" s="579"/>
      <c r="AQ92" s="579"/>
      <c r="AR92" s="579"/>
      <c r="AS92" s="579"/>
      <c r="AT92" s="579"/>
      <c r="AU92" s="84"/>
    </row>
    <row r="93" spans="1:47" x14ac:dyDescent="0.25">
      <c r="A93" s="968"/>
      <c r="B93" s="683">
        <v>41091</v>
      </c>
      <c r="C93" s="575"/>
      <c r="D93" s="576"/>
      <c r="E93" s="576"/>
      <c r="F93" s="576"/>
      <c r="G93" s="576"/>
      <c r="H93" s="576"/>
      <c r="I93" s="576"/>
      <c r="J93" s="576"/>
      <c r="K93" s="576"/>
      <c r="L93" s="577"/>
      <c r="M93" s="259"/>
      <c r="N93" s="578">
        <v>307.86</v>
      </c>
      <c r="O93" s="579">
        <v>308.20999999999998</v>
      </c>
      <c r="P93" s="579">
        <v>309.41000000000003</v>
      </c>
      <c r="Q93" s="579"/>
      <c r="R93" s="579"/>
      <c r="S93" s="579">
        <v>309.37</v>
      </c>
      <c r="T93" s="84">
        <v>306.81</v>
      </c>
      <c r="U93" s="259"/>
      <c r="V93" s="578">
        <v>312.26</v>
      </c>
      <c r="W93" s="579">
        <v>312.83</v>
      </c>
      <c r="X93" s="756">
        <v>310.57</v>
      </c>
      <c r="Y93" s="84">
        <v>294.19</v>
      </c>
      <c r="Z93" s="669"/>
      <c r="AA93" s="579"/>
      <c r="AB93" s="579"/>
      <c r="AC93" s="579"/>
      <c r="AD93" s="84"/>
      <c r="AE93" s="669"/>
      <c r="AF93" s="579"/>
      <c r="AG93" s="579"/>
      <c r="AH93" s="579"/>
      <c r="AI93" s="579"/>
      <c r="AJ93" s="579"/>
      <c r="AK93" s="579"/>
      <c r="AL93" s="579"/>
      <c r="AM93" s="579"/>
      <c r="AN93" s="579"/>
      <c r="AO93" s="579"/>
      <c r="AP93" s="579"/>
      <c r="AQ93" s="579"/>
      <c r="AR93" s="579"/>
      <c r="AS93" s="579"/>
      <c r="AT93" s="579"/>
      <c r="AU93" s="84"/>
    </row>
    <row r="94" spans="1:47" x14ac:dyDescent="0.25">
      <c r="A94" s="968"/>
      <c r="B94" s="683">
        <v>41122</v>
      </c>
      <c r="C94" s="575"/>
      <c r="D94" s="576"/>
      <c r="E94" s="576"/>
      <c r="F94" s="576"/>
      <c r="G94" s="576"/>
      <c r="H94" s="576"/>
      <c r="I94" s="576"/>
      <c r="J94" s="576"/>
      <c r="K94" s="576"/>
      <c r="L94" s="577"/>
      <c r="M94" s="259"/>
      <c r="N94" s="578"/>
      <c r="O94" s="579"/>
      <c r="P94" s="579"/>
      <c r="Q94" s="579"/>
      <c r="R94" s="579"/>
      <c r="S94" s="579"/>
      <c r="T94" s="84"/>
      <c r="U94" s="259"/>
      <c r="V94" s="578"/>
      <c r="W94" s="579"/>
      <c r="X94" s="756"/>
      <c r="Y94" s="84"/>
      <c r="Z94" s="669">
        <v>3.8</v>
      </c>
      <c r="AA94" s="579">
        <v>0</v>
      </c>
      <c r="AB94" s="579">
        <v>3.2</v>
      </c>
      <c r="AC94" s="579">
        <v>0.1</v>
      </c>
      <c r="AD94" s="84">
        <v>0.7</v>
      </c>
      <c r="AE94" s="669">
        <v>310.2</v>
      </c>
      <c r="AF94" s="579">
        <v>308.70999999999998</v>
      </c>
      <c r="AG94" s="579">
        <v>308.55</v>
      </c>
      <c r="AH94" s="579">
        <v>308.51</v>
      </c>
      <c r="AI94" s="579">
        <v>310.33999999999997</v>
      </c>
      <c r="AJ94" s="579">
        <v>309.48</v>
      </c>
      <c r="AK94" s="579">
        <v>310.08999999999997</v>
      </c>
      <c r="AL94" s="579">
        <v>310.26</v>
      </c>
      <c r="AM94" s="579">
        <v>310.05</v>
      </c>
      <c r="AN94" s="579">
        <v>310.31</v>
      </c>
      <c r="AO94" s="579">
        <v>310.11</v>
      </c>
      <c r="AP94" s="579">
        <v>308.66000000000003</v>
      </c>
      <c r="AQ94" s="579">
        <v>18.34</v>
      </c>
      <c r="AR94" s="579">
        <v>306.77</v>
      </c>
      <c r="AS94" s="579">
        <v>308.61</v>
      </c>
      <c r="AT94" s="579">
        <v>285.41000000000003</v>
      </c>
      <c r="AU94" s="84">
        <v>308.02999999999997</v>
      </c>
    </row>
    <row r="95" spans="1:47" x14ac:dyDescent="0.25">
      <c r="A95" s="968"/>
      <c r="B95" s="683">
        <v>41153</v>
      </c>
      <c r="C95" s="575">
        <v>1.7</v>
      </c>
      <c r="D95" s="576"/>
      <c r="E95" s="576">
        <v>3.9</v>
      </c>
      <c r="F95" s="576">
        <v>4.0999999999999996</v>
      </c>
      <c r="G95" s="576">
        <v>1.4</v>
      </c>
      <c r="H95" s="576">
        <v>1.3</v>
      </c>
      <c r="I95" s="576">
        <v>3.1</v>
      </c>
      <c r="J95" s="576">
        <v>1.7</v>
      </c>
      <c r="K95" s="576">
        <v>3.5</v>
      </c>
      <c r="L95" s="577">
        <v>4.8</v>
      </c>
      <c r="M95" s="259"/>
      <c r="N95" s="578">
        <v>307.72000000000003</v>
      </c>
      <c r="O95" s="579">
        <v>307.97000000000003</v>
      </c>
      <c r="P95" s="579">
        <v>309.08999999999997</v>
      </c>
      <c r="Q95" s="579"/>
      <c r="R95" s="579"/>
      <c r="S95" s="579">
        <v>309.06</v>
      </c>
      <c r="T95" s="84">
        <v>306.74</v>
      </c>
      <c r="U95" s="259"/>
      <c r="V95" s="578">
        <v>312</v>
      </c>
      <c r="W95" s="579">
        <v>312.57</v>
      </c>
      <c r="X95" s="756">
        <v>310.5</v>
      </c>
      <c r="Y95" s="84">
        <v>294.18</v>
      </c>
      <c r="Z95" s="669"/>
      <c r="AA95" s="579"/>
      <c r="AB95" s="579"/>
      <c r="AC95" s="579"/>
      <c r="AD95" s="84"/>
      <c r="AE95" s="669"/>
      <c r="AF95" s="579"/>
      <c r="AG95" s="579"/>
      <c r="AH95" s="579"/>
      <c r="AI95" s="579"/>
      <c r="AJ95" s="579"/>
      <c r="AK95" s="579"/>
      <c r="AL95" s="579"/>
      <c r="AM95" s="579"/>
      <c r="AN95" s="579"/>
      <c r="AO95" s="579"/>
      <c r="AP95" s="579"/>
      <c r="AQ95" s="579"/>
      <c r="AR95" s="579"/>
      <c r="AS95" s="579"/>
      <c r="AT95" s="579"/>
      <c r="AU95" s="84"/>
    </row>
    <row r="96" spans="1:47" x14ac:dyDescent="0.25">
      <c r="A96" s="968"/>
      <c r="B96" s="683">
        <v>41183</v>
      </c>
      <c r="C96" s="575"/>
      <c r="D96" s="576"/>
      <c r="E96" s="576"/>
      <c r="F96" s="576"/>
      <c r="G96" s="576"/>
      <c r="H96" s="576"/>
      <c r="I96" s="576"/>
      <c r="J96" s="576"/>
      <c r="K96" s="576"/>
      <c r="L96" s="577"/>
      <c r="M96" s="259"/>
      <c r="N96" s="578"/>
      <c r="O96" s="579"/>
      <c r="P96" s="579"/>
      <c r="Q96" s="579"/>
      <c r="R96" s="579"/>
      <c r="S96" s="579"/>
      <c r="T96" s="84"/>
      <c r="U96" s="259"/>
      <c r="V96" s="578"/>
      <c r="W96" s="579"/>
      <c r="X96" s="756"/>
      <c r="Y96" s="84"/>
      <c r="Z96" s="669"/>
      <c r="AA96" s="579"/>
      <c r="AB96" s="579"/>
      <c r="AC96" s="579"/>
      <c r="AD96" s="84"/>
      <c r="AE96" s="669"/>
      <c r="AF96" s="579"/>
      <c r="AG96" s="579"/>
      <c r="AH96" s="579"/>
      <c r="AI96" s="579"/>
      <c r="AJ96" s="579"/>
      <c r="AK96" s="579"/>
      <c r="AL96" s="579"/>
      <c r="AM96" s="579"/>
      <c r="AN96" s="579"/>
      <c r="AO96" s="579"/>
      <c r="AP96" s="579"/>
      <c r="AQ96" s="579"/>
      <c r="AR96" s="579"/>
      <c r="AS96" s="579"/>
      <c r="AT96" s="579"/>
      <c r="AU96" s="84"/>
    </row>
    <row r="97" spans="1:47" x14ac:dyDescent="0.25">
      <c r="A97" s="968"/>
      <c r="B97" s="683">
        <v>41214</v>
      </c>
      <c r="C97" s="575"/>
      <c r="D97" s="576"/>
      <c r="E97" s="576"/>
      <c r="F97" s="576"/>
      <c r="G97" s="576"/>
      <c r="H97" s="576"/>
      <c r="I97" s="576"/>
      <c r="J97" s="576"/>
      <c r="K97" s="576"/>
      <c r="L97" s="577"/>
      <c r="M97" s="259"/>
      <c r="N97" s="797">
        <v>307.7</v>
      </c>
      <c r="O97" s="798">
        <v>307.87</v>
      </c>
      <c r="P97" s="798">
        <v>308.77</v>
      </c>
      <c r="Q97" s="798"/>
      <c r="R97" s="798"/>
      <c r="S97" s="798">
        <v>308.97000000000003</v>
      </c>
      <c r="T97" s="799">
        <v>306.57</v>
      </c>
      <c r="U97" s="259"/>
      <c r="V97" s="797">
        <v>311.87</v>
      </c>
      <c r="W97" s="798">
        <v>312.25</v>
      </c>
      <c r="X97" s="800">
        <v>310.22000000000003</v>
      </c>
      <c r="Y97" s="799">
        <v>294.26</v>
      </c>
      <c r="Z97" s="801"/>
      <c r="AA97" s="798"/>
      <c r="AB97" s="798"/>
      <c r="AC97" s="798"/>
      <c r="AD97" s="799"/>
      <c r="AE97" s="801"/>
      <c r="AF97" s="798"/>
      <c r="AG97" s="798"/>
      <c r="AH97" s="798"/>
      <c r="AI97" s="798"/>
      <c r="AJ97" s="798"/>
      <c r="AK97" s="798"/>
      <c r="AL97" s="798"/>
      <c r="AM97" s="798"/>
      <c r="AN97" s="798"/>
      <c r="AO97" s="798"/>
      <c r="AP97" s="798"/>
      <c r="AQ97" s="798"/>
      <c r="AR97" s="798"/>
      <c r="AS97" s="798"/>
      <c r="AT97" s="798"/>
      <c r="AU97" s="799"/>
    </row>
    <row r="98" spans="1:47" ht="13.8" thickBot="1" x14ac:dyDescent="0.3">
      <c r="A98" s="969"/>
      <c r="B98" s="684">
        <v>41244</v>
      </c>
      <c r="C98" s="414">
        <v>2</v>
      </c>
      <c r="D98" s="679"/>
      <c r="E98" s="679">
        <v>5</v>
      </c>
      <c r="F98" s="679">
        <v>6</v>
      </c>
      <c r="G98" s="679">
        <v>2</v>
      </c>
      <c r="H98" s="679">
        <v>2</v>
      </c>
      <c r="I98" s="679">
        <v>6</v>
      </c>
      <c r="J98" s="679">
        <v>2</v>
      </c>
      <c r="K98" s="679">
        <v>4</v>
      </c>
      <c r="L98" s="680">
        <v>8</v>
      </c>
      <c r="M98" s="102"/>
      <c r="N98" s="603"/>
      <c r="O98" s="43"/>
      <c r="P98" s="43"/>
      <c r="Q98" s="43"/>
      <c r="R98" s="43"/>
      <c r="S98" s="43"/>
      <c r="T98" s="594"/>
      <c r="U98" s="102"/>
      <c r="V98" s="603"/>
      <c r="W98" s="43"/>
      <c r="X98" s="593"/>
      <c r="Y98" s="594"/>
      <c r="Z98" s="592"/>
      <c r="AA98" s="43"/>
      <c r="AB98" s="43"/>
      <c r="AC98" s="43"/>
      <c r="AD98" s="594"/>
      <c r="AE98" s="592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594"/>
    </row>
    <row r="99" spans="1:47" x14ac:dyDescent="0.25">
      <c r="A99" s="967">
        <v>2013</v>
      </c>
      <c r="B99" s="682">
        <v>41275</v>
      </c>
      <c r="C99" s="674">
        <v>2.2999999999999998</v>
      </c>
      <c r="D99" s="675"/>
      <c r="E99" s="675"/>
      <c r="F99" s="675"/>
      <c r="G99" s="675">
        <v>2.1</v>
      </c>
      <c r="H99" s="675">
        <v>2.5</v>
      </c>
      <c r="I99" s="675"/>
      <c r="J99" s="675">
        <v>2.2000000000000002</v>
      </c>
      <c r="K99" s="675"/>
      <c r="L99" s="751"/>
      <c r="M99" s="581"/>
      <c r="N99" s="803">
        <v>308.17</v>
      </c>
      <c r="O99" s="804">
        <v>308.3</v>
      </c>
      <c r="P99" s="804">
        <v>309.35000000000002</v>
      </c>
      <c r="Q99" s="804"/>
      <c r="R99" s="804">
        <v>308.38</v>
      </c>
      <c r="S99" s="804">
        <v>309.26</v>
      </c>
      <c r="T99" s="805">
        <v>306.61</v>
      </c>
      <c r="U99" s="99"/>
      <c r="V99" s="803">
        <v>312.04000000000002</v>
      </c>
      <c r="W99" s="804">
        <v>312.93</v>
      </c>
      <c r="X99" s="829">
        <v>310</v>
      </c>
      <c r="Y99" s="830">
        <v>294.22000000000003</v>
      </c>
      <c r="Z99" s="803"/>
      <c r="AA99" s="804"/>
      <c r="AB99" s="804"/>
      <c r="AC99" s="804"/>
      <c r="AD99" s="805"/>
      <c r="AE99" s="803"/>
      <c r="AF99" s="804"/>
      <c r="AG99" s="804"/>
      <c r="AH99" s="804"/>
      <c r="AI99" s="804"/>
      <c r="AJ99" s="804"/>
      <c r="AK99" s="804"/>
      <c r="AL99" s="804"/>
      <c r="AM99" s="804"/>
      <c r="AN99" s="804"/>
      <c r="AO99" s="804"/>
      <c r="AP99" s="804"/>
      <c r="AQ99" s="804"/>
      <c r="AR99" s="804"/>
      <c r="AS99" s="804"/>
      <c r="AT99" s="804"/>
      <c r="AU99" s="805"/>
    </row>
    <row r="100" spans="1:47" x14ac:dyDescent="0.25">
      <c r="A100" s="968"/>
      <c r="B100" s="683">
        <v>41306</v>
      </c>
      <c r="C100" s="575"/>
      <c r="D100" s="576"/>
      <c r="E100" s="576"/>
      <c r="F100" s="576"/>
      <c r="G100" s="576"/>
      <c r="H100" s="576"/>
      <c r="I100" s="576"/>
      <c r="J100" s="576"/>
      <c r="K100" s="576"/>
      <c r="L100" s="749"/>
      <c r="M100" s="582"/>
      <c r="N100" s="797"/>
      <c r="O100" s="798"/>
      <c r="P100" s="798"/>
      <c r="Q100" s="798"/>
      <c r="R100" s="798"/>
      <c r="S100" s="798"/>
      <c r="T100" s="799"/>
      <c r="U100" s="259"/>
      <c r="V100" s="797"/>
      <c r="W100" s="798"/>
      <c r="X100" s="800"/>
      <c r="Y100" s="802"/>
      <c r="Z100" s="797"/>
      <c r="AA100" s="798"/>
      <c r="AB100" s="798"/>
      <c r="AC100" s="798"/>
      <c r="AD100" s="799"/>
      <c r="AE100" s="797"/>
      <c r="AF100" s="798"/>
      <c r="AG100" s="798"/>
      <c r="AH100" s="798"/>
      <c r="AI100" s="798"/>
      <c r="AJ100" s="798"/>
      <c r="AK100" s="798"/>
      <c r="AL100" s="798"/>
      <c r="AM100" s="798"/>
      <c r="AN100" s="798"/>
      <c r="AO100" s="798"/>
      <c r="AP100" s="798"/>
      <c r="AQ100" s="798"/>
      <c r="AR100" s="798"/>
      <c r="AS100" s="798"/>
      <c r="AT100" s="798"/>
      <c r="AU100" s="799"/>
    </row>
    <row r="101" spans="1:47" x14ac:dyDescent="0.25">
      <c r="A101" s="968"/>
      <c r="B101" s="683">
        <v>41334</v>
      </c>
      <c r="C101" s="575">
        <v>3.1</v>
      </c>
      <c r="D101" s="576"/>
      <c r="E101" s="576">
        <v>5.8</v>
      </c>
      <c r="F101" s="576">
        <v>5.6</v>
      </c>
      <c r="G101" s="576">
        <v>2.2999999999999998</v>
      </c>
      <c r="H101" s="576">
        <v>3.8</v>
      </c>
      <c r="I101" s="576">
        <v>12.3</v>
      </c>
      <c r="J101" s="576">
        <v>2.4</v>
      </c>
      <c r="K101" s="576">
        <v>4.2</v>
      </c>
      <c r="L101" s="749">
        <v>14.5</v>
      </c>
      <c r="M101" s="582"/>
      <c r="N101" s="797">
        <v>308.22000000000003</v>
      </c>
      <c r="O101" s="798">
        <v>308.25</v>
      </c>
      <c r="P101" s="798">
        <v>309.18</v>
      </c>
      <c r="Q101" s="798"/>
      <c r="R101" s="798">
        <v>308.12</v>
      </c>
      <c r="S101" s="798">
        <v>309.52</v>
      </c>
      <c r="T101" s="799">
        <v>306.74</v>
      </c>
      <c r="U101" s="259"/>
      <c r="V101" s="797">
        <v>312.35000000000002</v>
      </c>
      <c r="W101" s="798">
        <v>312.95999999999998</v>
      </c>
      <c r="X101" s="800">
        <v>309.94</v>
      </c>
      <c r="Y101" s="802">
        <v>294.27</v>
      </c>
      <c r="Z101" s="797"/>
      <c r="AA101" s="798"/>
      <c r="AB101" s="798"/>
      <c r="AC101" s="798"/>
      <c r="AD101" s="799"/>
      <c r="AE101" s="797"/>
      <c r="AF101" s="798"/>
      <c r="AG101" s="798"/>
      <c r="AH101" s="798"/>
      <c r="AI101" s="798"/>
      <c r="AJ101" s="798"/>
      <c r="AK101" s="798"/>
      <c r="AL101" s="798"/>
      <c r="AM101" s="798"/>
      <c r="AN101" s="798"/>
      <c r="AO101" s="798"/>
      <c r="AP101" s="798"/>
      <c r="AQ101" s="798"/>
      <c r="AR101" s="798"/>
      <c r="AS101" s="798"/>
      <c r="AT101" s="798"/>
      <c r="AU101" s="799"/>
    </row>
    <row r="102" spans="1:47" x14ac:dyDescent="0.25">
      <c r="A102" s="968"/>
      <c r="B102" s="683">
        <v>41365</v>
      </c>
      <c r="C102" s="575"/>
      <c r="D102" s="576"/>
      <c r="E102" s="576"/>
      <c r="F102" s="576"/>
      <c r="G102" s="576"/>
      <c r="H102" s="576"/>
      <c r="I102" s="576"/>
      <c r="J102" s="576"/>
      <c r="K102" s="576"/>
      <c r="L102" s="749"/>
      <c r="M102" s="582"/>
      <c r="N102" s="797"/>
      <c r="O102" s="798"/>
      <c r="P102" s="798"/>
      <c r="Q102" s="798"/>
      <c r="R102" s="798"/>
      <c r="S102" s="798"/>
      <c r="T102" s="799"/>
      <c r="U102" s="259"/>
      <c r="V102" s="797"/>
      <c r="W102" s="798"/>
      <c r="X102" s="800"/>
      <c r="Y102" s="802"/>
      <c r="Z102" s="797">
        <v>2.1</v>
      </c>
      <c r="AA102" s="798">
        <v>0.2</v>
      </c>
      <c r="AB102" s="798">
        <v>1.9</v>
      </c>
      <c r="AC102" s="798">
        <v>0</v>
      </c>
      <c r="AD102" s="799">
        <v>0.21</v>
      </c>
      <c r="AE102" s="797"/>
      <c r="AF102" s="798"/>
      <c r="AG102" s="798"/>
      <c r="AH102" s="798"/>
      <c r="AI102" s="798"/>
      <c r="AJ102" s="798"/>
      <c r="AK102" s="798"/>
      <c r="AL102" s="798"/>
      <c r="AM102" s="798"/>
      <c r="AN102" s="798"/>
      <c r="AO102" s="798"/>
      <c r="AP102" s="798"/>
      <c r="AQ102" s="798"/>
      <c r="AR102" s="798"/>
      <c r="AS102" s="798"/>
      <c r="AT102" s="798"/>
      <c r="AU102" s="799"/>
    </row>
    <row r="103" spans="1:47" x14ac:dyDescent="0.25">
      <c r="A103" s="968"/>
      <c r="B103" s="683">
        <v>41395</v>
      </c>
      <c r="C103" s="575"/>
      <c r="D103" s="576"/>
      <c r="E103" s="576"/>
      <c r="F103" s="576"/>
      <c r="G103" s="576"/>
      <c r="H103" s="576"/>
      <c r="I103" s="576"/>
      <c r="J103" s="576"/>
      <c r="K103" s="576"/>
      <c r="L103" s="749"/>
      <c r="M103" s="582"/>
      <c r="N103" s="797">
        <v>308.18</v>
      </c>
      <c r="O103" s="798">
        <v>308.14</v>
      </c>
      <c r="P103" s="798">
        <v>309.10000000000002</v>
      </c>
      <c r="Q103" s="798"/>
      <c r="R103" s="798">
        <v>307.7</v>
      </c>
      <c r="S103" s="798">
        <v>309.33</v>
      </c>
      <c r="T103" s="799">
        <v>306.87</v>
      </c>
      <c r="U103" s="259"/>
      <c r="V103" s="797">
        <v>312.29000000000002</v>
      </c>
      <c r="W103" s="798">
        <v>312.89999999999998</v>
      </c>
      <c r="X103" s="800">
        <v>309.7</v>
      </c>
      <c r="Y103" s="802">
        <v>294.25</v>
      </c>
      <c r="Z103" s="797"/>
      <c r="AA103" s="798"/>
      <c r="AB103" s="798"/>
      <c r="AC103" s="798"/>
      <c r="AD103" s="799"/>
      <c r="AE103" s="797">
        <v>309.87</v>
      </c>
      <c r="AF103" s="798">
        <v>308.63</v>
      </c>
      <c r="AG103" s="798">
        <v>308.26</v>
      </c>
      <c r="AH103" s="798">
        <v>308.25</v>
      </c>
      <c r="AI103" s="798">
        <v>309.51</v>
      </c>
      <c r="AJ103" s="798">
        <v>308.88</v>
      </c>
      <c r="AK103" s="798">
        <v>309.44</v>
      </c>
      <c r="AL103" s="798">
        <v>309.51</v>
      </c>
      <c r="AM103" s="798">
        <v>309.66000000000003</v>
      </c>
      <c r="AN103" s="798">
        <v>309.52</v>
      </c>
      <c r="AO103" s="798">
        <v>309.35000000000002</v>
      </c>
      <c r="AP103" s="798">
        <v>308.36</v>
      </c>
      <c r="AQ103" s="798"/>
      <c r="AR103" s="798">
        <v>306.64</v>
      </c>
      <c r="AS103" s="798">
        <v>308.33999999999997</v>
      </c>
      <c r="AT103" s="798"/>
      <c r="AU103" s="799">
        <v>307.77</v>
      </c>
    </row>
    <row r="104" spans="1:47" x14ac:dyDescent="0.25">
      <c r="A104" s="968"/>
      <c r="B104" s="683">
        <v>41426</v>
      </c>
      <c r="C104" s="575">
        <v>2</v>
      </c>
      <c r="D104" s="576"/>
      <c r="E104" s="576">
        <v>4</v>
      </c>
      <c r="F104" s="576">
        <v>4</v>
      </c>
      <c r="G104" s="576">
        <v>1.9</v>
      </c>
      <c r="H104" s="576">
        <v>1.3</v>
      </c>
      <c r="I104" s="576">
        <v>8</v>
      </c>
      <c r="J104" s="576">
        <v>1.5</v>
      </c>
      <c r="K104" s="576">
        <v>3.6</v>
      </c>
      <c r="L104" s="749">
        <v>17</v>
      </c>
      <c r="M104" s="582"/>
      <c r="N104" s="797"/>
      <c r="O104" s="798"/>
      <c r="P104" s="798"/>
      <c r="Q104" s="798"/>
      <c r="R104" s="798"/>
      <c r="S104" s="798"/>
      <c r="T104" s="799"/>
      <c r="U104" s="259"/>
      <c r="V104" s="797"/>
      <c r="W104" s="798"/>
      <c r="X104" s="800"/>
      <c r="Y104" s="802"/>
      <c r="Z104" s="797"/>
      <c r="AA104" s="798"/>
      <c r="AB104" s="798"/>
      <c r="AC104" s="798"/>
      <c r="AD104" s="799"/>
      <c r="AE104" s="797"/>
      <c r="AF104" s="798"/>
      <c r="AG104" s="798"/>
      <c r="AH104" s="798"/>
      <c r="AI104" s="798"/>
      <c r="AJ104" s="798"/>
      <c r="AK104" s="798"/>
      <c r="AL104" s="798"/>
      <c r="AM104" s="798"/>
      <c r="AN104" s="798"/>
      <c r="AO104" s="798"/>
      <c r="AP104" s="798"/>
      <c r="AQ104" s="798"/>
      <c r="AR104" s="798"/>
      <c r="AS104" s="798"/>
      <c r="AT104" s="798"/>
      <c r="AU104" s="799"/>
    </row>
    <row r="105" spans="1:47" x14ac:dyDescent="0.25">
      <c r="A105" s="968"/>
      <c r="B105" s="683">
        <v>41456</v>
      </c>
      <c r="C105" s="575"/>
      <c r="D105" s="576"/>
      <c r="E105" s="576"/>
      <c r="F105" s="576"/>
      <c r="G105" s="576"/>
      <c r="H105" s="576"/>
      <c r="I105" s="576"/>
      <c r="J105" s="576"/>
      <c r="K105" s="576"/>
      <c r="L105" s="749"/>
      <c r="M105" s="582"/>
      <c r="N105" s="797">
        <v>308.10000000000002</v>
      </c>
      <c r="O105" s="798">
        <v>307.89</v>
      </c>
      <c r="P105" s="798">
        <v>308.7</v>
      </c>
      <c r="Q105" s="798"/>
      <c r="R105" s="798">
        <v>307.54000000000002</v>
      </c>
      <c r="S105" s="798">
        <v>309.19</v>
      </c>
      <c r="T105" s="799">
        <v>306.73</v>
      </c>
      <c r="U105" s="259"/>
      <c r="V105" s="797">
        <v>312.20999999999998</v>
      </c>
      <c r="W105" s="798">
        <v>312.72000000000003</v>
      </c>
      <c r="X105" s="800">
        <v>309.69</v>
      </c>
      <c r="Y105" s="802">
        <v>294.19</v>
      </c>
      <c r="Z105" s="797"/>
      <c r="AA105" s="798"/>
      <c r="AB105" s="798"/>
      <c r="AC105" s="798"/>
      <c r="AD105" s="799"/>
      <c r="AE105" s="797"/>
      <c r="AF105" s="798"/>
      <c r="AG105" s="798"/>
      <c r="AH105" s="798"/>
      <c r="AI105" s="798"/>
      <c r="AJ105" s="798"/>
      <c r="AK105" s="798"/>
      <c r="AL105" s="798"/>
      <c r="AM105" s="798"/>
      <c r="AN105" s="798"/>
      <c r="AO105" s="798"/>
      <c r="AP105" s="798"/>
      <c r="AQ105" s="798"/>
      <c r="AR105" s="798"/>
      <c r="AS105" s="798"/>
      <c r="AT105" s="798"/>
      <c r="AU105" s="799"/>
    </row>
    <row r="106" spans="1:47" x14ac:dyDescent="0.25">
      <c r="A106" s="968"/>
      <c r="B106" s="683">
        <v>41487</v>
      </c>
      <c r="C106" s="575"/>
      <c r="D106" s="576"/>
      <c r="E106" s="576"/>
      <c r="F106" s="576"/>
      <c r="G106" s="576"/>
      <c r="H106" s="576"/>
      <c r="I106" s="576"/>
      <c r="J106" s="576"/>
      <c r="K106" s="576"/>
      <c r="L106" s="749"/>
      <c r="M106" s="582"/>
      <c r="N106" s="797"/>
      <c r="O106" s="798"/>
      <c r="P106" s="798"/>
      <c r="Q106" s="798"/>
      <c r="R106" s="798"/>
      <c r="S106" s="798"/>
      <c r="T106" s="799"/>
      <c r="U106" s="259"/>
      <c r="V106" s="797"/>
      <c r="W106" s="798"/>
      <c r="X106" s="800"/>
      <c r="Y106" s="802"/>
      <c r="Z106" s="797"/>
      <c r="AA106" s="798"/>
      <c r="AB106" s="798"/>
      <c r="AC106" s="798"/>
      <c r="AD106" s="799"/>
      <c r="AE106" s="797"/>
      <c r="AF106" s="798"/>
      <c r="AG106" s="798"/>
      <c r="AH106" s="798"/>
      <c r="AI106" s="798"/>
      <c r="AJ106" s="798"/>
      <c r="AK106" s="798"/>
      <c r="AL106" s="798"/>
      <c r="AM106" s="798"/>
      <c r="AN106" s="798"/>
      <c r="AO106" s="798"/>
      <c r="AP106" s="798"/>
      <c r="AQ106" s="798"/>
      <c r="AR106" s="798"/>
      <c r="AS106" s="798"/>
      <c r="AT106" s="798"/>
      <c r="AU106" s="799"/>
    </row>
    <row r="107" spans="1:47" x14ac:dyDescent="0.25">
      <c r="A107" s="968"/>
      <c r="B107" s="683">
        <v>41518</v>
      </c>
      <c r="C107" s="575">
        <v>1.1000000000000001</v>
      </c>
      <c r="D107" s="576"/>
      <c r="E107" s="576">
        <v>2.2999999999999998</v>
      </c>
      <c r="F107" s="576">
        <v>3.7</v>
      </c>
      <c r="G107" s="576">
        <v>2.5</v>
      </c>
      <c r="H107" s="576">
        <v>4.5</v>
      </c>
      <c r="I107" s="576">
        <v>11</v>
      </c>
      <c r="J107" s="576">
        <v>1.2</v>
      </c>
      <c r="K107" s="576">
        <v>3.1</v>
      </c>
      <c r="L107" s="749">
        <v>12</v>
      </c>
      <c r="M107" s="582"/>
      <c r="N107" s="797">
        <v>307.94</v>
      </c>
      <c r="O107" s="798">
        <v>307.39</v>
      </c>
      <c r="P107" s="798">
        <v>308.33999999999997</v>
      </c>
      <c r="Q107" s="798"/>
      <c r="R107" s="798">
        <v>307.42</v>
      </c>
      <c r="S107" s="798">
        <v>308.76</v>
      </c>
      <c r="T107" s="799">
        <v>306.64</v>
      </c>
      <c r="U107" s="259"/>
      <c r="V107" s="797">
        <v>311.64999999999998</v>
      </c>
      <c r="W107" s="798">
        <v>312.14999999999998</v>
      </c>
      <c r="X107" s="800">
        <v>309.19</v>
      </c>
      <c r="Y107" s="802">
        <v>294.13</v>
      </c>
      <c r="Z107" s="797">
        <v>1.2</v>
      </c>
      <c r="AA107" s="798">
        <v>0.1</v>
      </c>
      <c r="AB107" s="798">
        <v>1</v>
      </c>
      <c r="AC107" s="798">
        <v>0</v>
      </c>
      <c r="AD107" s="799">
        <v>0.62</v>
      </c>
      <c r="AE107" s="801">
        <v>309.92</v>
      </c>
      <c r="AF107" s="798">
        <v>308.02999999999997</v>
      </c>
      <c r="AG107" s="798">
        <v>307.77999999999997</v>
      </c>
      <c r="AH107" s="798">
        <v>307.64999999999998</v>
      </c>
      <c r="AI107" s="798"/>
      <c r="AJ107" s="798">
        <v>308.42</v>
      </c>
      <c r="AK107" s="798">
        <v>308.94</v>
      </c>
      <c r="AL107" s="798">
        <v>309.08999999999997</v>
      </c>
      <c r="AM107" s="798">
        <v>308.85000000000002</v>
      </c>
      <c r="AN107" s="798">
        <v>309.05</v>
      </c>
      <c r="AO107" s="798">
        <v>308.87</v>
      </c>
      <c r="AP107" s="798">
        <v>307.86</v>
      </c>
      <c r="AQ107" s="798"/>
      <c r="AR107" s="798">
        <v>306.02999999999997</v>
      </c>
      <c r="AS107" s="798">
        <v>307.98</v>
      </c>
      <c r="AT107" s="798">
        <v>284.82</v>
      </c>
      <c r="AU107" s="799"/>
    </row>
    <row r="108" spans="1:47" x14ac:dyDescent="0.25">
      <c r="A108" s="968"/>
      <c r="B108" s="683">
        <v>41548</v>
      </c>
      <c r="C108" s="575"/>
      <c r="D108" s="576"/>
      <c r="E108" s="576"/>
      <c r="F108" s="576"/>
      <c r="G108" s="576"/>
      <c r="H108" s="576"/>
      <c r="I108" s="576"/>
      <c r="J108" s="576"/>
      <c r="K108" s="576"/>
      <c r="L108" s="749"/>
      <c r="M108" s="582"/>
      <c r="N108" s="797"/>
      <c r="O108" s="798"/>
      <c r="P108" s="798"/>
      <c r="Q108" s="798"/>
      <c r="R108" s="798"/>
      <c r="S108" s="798"/>
      <c r="T108" s="799"/>
      <c r="U108" s="259"/>
      <c r="V108" s="797"/>
      <c r="W108" s="798"/>
      <c r="X108" s="800"/>
      <c r="Y108" s="802"/>
      <c r="Z108" s="797"/>
      <c r="AA108" s="798"/>
      <c r="AB108" s="798"/>
      <c r="AC108" s="798"/>
      <c r="AD108" s="799"/>
      <c r="AE108" s="797"/>
      <c r="AF108" s="798"/>
      <c r="AG108" s="798"/>
      <c r="AH108" s="798"/>
      <c r="AI108" s="798"/>
      <c r="AJ108" s="798"/>
      <c r="AK108" s="798"/>
      <c r="AL108" s="798"/>
      <c r="AM108" s="798"/>
      <c r="AN108" s="798"/>
      <c r="AO108" s="798"/>
      <c r="AP108" s="798"/>
      <c r="AQ108" s="798"/>
      <c r="AR108" s="798"/>
      <c r="AS108" s="798"/>
      <c r="AT108" s="798"/>
      <c r="AU108" s="799"/>
    </row>
    <row r="109" spans="1:47" x14ac:dyDescent="0.25">
      <c r="A109" s="968"/>
      <c r="B109" s="683">
        <v>41579</v>
      </c>
      <c r="C109" s="575"/>
      <c r="D109" s="576"/>
      <c r="E109" s="576"/>
      <c r="F109" s="576"/>
      <c r="G109" s="576"/>
      <c r="H109" s="576"/>
      <c r="I109" s="576"/>
      <c r="J109" s="576"/>
      <c r="K109" s="576"/>
      <c r="L109" s="749"/>
      <c r="M109" s="582"/>
      <c r="N109" s="797">
        <v>307.88</v>
      </c>
      <c r="O109" s="798">
        <v>307.41000000000003</v>
      </c>
      <c r="P109" s="798">
        <v>308.32</v>
      </c>
      <c r="Q109" s="798">
        <v>309.27999999999997</v>
      </c>
      <c r="R109" s="798">
        <v>307.58</v>
      </c>
      <c r="S109" s="798">
        <v>308.66000000000003</v>
      </c>
      <c r="T109" s="799">
        <v>306.45</v>
      </c>
      <c r="U109" s="259"/>
      <c r="V109" s="797">
        <v>311.58</v>
      </c>
      <c r="W109" s="798">
        <v>311.99</v>
      </c>
      <c r="X109" s="800">
        <v>309.13</v>
      </c>
      <c r="Y109" s="802">
        <v>293.95999999999998</v>
      </c>
      <c r="Z109" s="797"/>
      <c r="AA109" s="798"/>
      <c r="AB109" s="798"/>
      <c r="AC109" s="798"/>
      <c r="AD109" s="799"/>
      <c r="AE109" s="797"/>
      <c r="AF109" s="798">
        <v>307.93</v>
      </c>
      <c r="AG109" s="798">
        <v>307.7</v>
      </c>
      <c r="AH109" s="798">
        <v>307.64999999999998</v>
      </c>
      <c r="AI109" s="798"/>
      <c r="AJ109" s="798">
        <v>308.33999999999997</v>
      </c>
      <c r="AK109" s="798">
        <v>308.89</v>
      </c>
      <c r="AL109" s="798">
        <v>309.08999999999997</v>
      </c>
      <c r="AM109" s="798">
        <v>308.89999999999998</v>
      </c>
      <c r="AN109" s="798">
        <v>309.14</v>
      </c>
      <c r="AO109" s="798">
        <v>308.83</v>
      </c>
      <c r="AP109" s="798">
        <v>307.77999999999997</v>
      </c>
      <c r="AQ109" s="798"/>
      <c r="AR109" s="798">
        <v>306.02</v>
      </c>
      <c r="AS109" s="798">
        <v>307.7</v>
      </c>
      <c r="AT109" s="798">
        <v>284.18</v>
      </c>
      <c r="AU109" s="799">
        <v>307.2</v>
      </c>
    </row>
    <row r="110" spans="1:47" ht="13.8" thickBot="1" x14ac:dyDescent="0.3">
      <c r="A110" s="969"/>
      <c r="B110" s="684">
        <v>41609</v>
      </c>
      <c r="C110" s="414">
        <v>1.9</v>
      </c>
      <c r="D110" s="679"/>
      <c r="E110" s="679">
        <v>3.8</v>
      </c>
      <c r="F110" s="679">
        <v>4.0999999999999996</v>
      </c>
      <c r="G110" s="679">
        <v>2.7</v>
      </c>
      <c r="H110" s="679">
        <v>4.8</v>
      </c>
      <c r="I110" s="679">
        <v>12.2</v>
      </c>
      <c r="J110" s="679">
        <v>2</v>
      </c>
      <c r="K110" s="679">
        <v>3.5</v>
      </c>
      <c r="L110" s="752">
        <v>10.6</v>
      </c>
      <c r="M110" s="681"/>
      <c r="N110" s="93"/>
      <c r="O110" s="44"/>
      <c r="P110" s="44"/>
      <c r="Q110" s="44"/>
      <c r="R110" s="44"/>
      <c r="S110" s="44"/>
      <c r="T110" s="48"/>
      <c r="U110" s="102"/>
      <c r="V110" s="93"/>
      <c r="W110" s="44"/>
      <c r="X110" s="45"/>
      <c r="Y110" s="852"/>
      <c r="Z110" s="93"/>
      <c r="AA110" s="44"/>
      <c r="AB110" s="44"/>
      <c r="AC110" s="44"/>
      <c r="AD110" s="48"/>
      <c r="AE110" s="93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8"/>
    </row>
    <row r="111" spans="1:47" x14ac:dyDescent="0.25">
      <c r="A111" s="967">
        <v>2014</v>
      </c>
      <c r="B111" s="682">
        <v>41640</v>
      </c>
      <c r="C111" s="838">
        <v>2</v>
      </c>
      <c r="D111" s="675"/>
      <c r="E111" s="675"/>
      <c r="F111" s="675"/>
      <c r="G111" s="675">
        <v>1.9</v>
      </c>
      <c r="H111" s="675">
        <v>2.2000000000000002</v>
      </c>
      <c r="I111" s="675"/>
      <c r="J111" s="675">
        <v>1.9</v>
      </c>
      <c r="K111" s="675"/>
      <c r="L111" s="751"/>
      <c r="M111" s="581"/>
      <c r="N111" s="108">
        <v>307.93</v>
      </c>
      <c r="O111" s="670">
        <v>307.47000000000003</v>
      </c>
      <c r="P111" s="670">
        <v>308.35000000000002</v>
      </c>
      <c r="Q111" s="670">
        <v>309.23</v>
      </c>
      <c r="R111" s="670">
        <v>307.61</v>
      </c>
      <c r="S111" s="670">
        <v>308.66000000000003</v>
      </c>
      <c r="T111" s="63">
        <v>306.51</v>
      </c>
      <c r="U111" s="49"/>
      <c r="V111" s="578">
        <v>311.58999999999997</v>
      </c>
      <c r="W111" s="579">
        <v>311.98</v>
      </c>
      <c r="X111" s="756">
        <v>309.14999999999998</v>
      </c>
      <c r="Y111" s="84">
        <v>294.07</v>
      </c>
      <c r="Z111" s="750"/>
      <c r="AA111" s="670"/>
      <c r="AB111" s="670"/>
      <c r="AC111" s="670"/>
      <c r="AD111" s="63"/>
      <c r="AE111" s="108"/>
      <c r="AF111" s="670"/>
      <c r="AG111" s="670"/>
      <c r="AH111" s="670"/>
      <c r="AI111" s="670"/>
      <c r="AJ111" s="670"/>
      <c r="AK111" s="670"/>
      <c r="AL111" s="670"/>
      <c r="AM111" s="670"/>
      <c r="AN111" s="670"/>
      <c r="AO111" s="670"/>
      <c r="AP111" s="670"/>
      <c r="AQ111" s="670"/>
      <c r="AR111" s="670"/>
      <c r="AS111" s="670"/>
      <c r="AT111" s="670"/>
      <c r="AU111" s="63"/>
    </row>
    <row r="112" spans="1:47" x14ac:dyDescent="0.25">
      <c r="A112" s="968"/>
      <c r="B112" s="683">
        <v>41671</v>
      </c>
      <c r="C112" s="717"/>
      <c r="D112" s="576"/>
      <c r="E112" s="576"/>
      <c r="F112" s="576"/>
      <c r="G112" s="576"/>
      <c r="H112" s="576"/>
      <c r="I112" s="576"/>
      <c r="J112" s="576"/>
      <c r="K112" s="576"/>
      <c r="L112" s="749"/>
      <c r="M112" s="582"/>
      <c r="N112" s="578"/>
      <c r="O112" s="579"/>
      <c r="P112" s="579"/>
      <c r="Q112" s="579"/>
      <c r="R112" s="579"/>
      <c r="S112" s="579"/>
      <c r="T112" s="84"/>
      <c r="U112" s="258"/>
      <c r="V112" s="578"/>
      <c r="W112" s="579"/>
      <c r="X112" s="756"/>
      <c r="Y112" s="84"/>
      <c r="Z112" s="669"/>
      <c r="AA112" s="579"/>
      <c r="AB112" s="579"/>
      <c r="AC112" s="579"/>
      <c r="AD112" s="84"/>
      <c r="AE112" s="578"/>
      <c r="AF112" s="579"/>
      <c r="AG112" s="579"/>
      <c r="AH112" s="579"/>
      <c r="AI112" s="579"/>
      <c r="AJ112" s="579"/>
      <c r="AK112" s="579"/>
      <c r="AL112" s="579"/>
      <c r="AM112" s="579"/>
      <c r="AN112" s="579"/>
      <c r="AO112" s="579"/>
      <c r="AP112" s="579"/>
      <c r="AQ112" s="579"/>
      <c r="AR112" s="579"/>
      <c r="AS112" s="579"/>
      <c r="AT112" s="579"/>
      <c r="AU112" s="84"/>
    </row>
    <row r="113" spans="1:47" x14ac:dyDescent="0.25">
      <c r="A113" s="968"/>
      <c r="B113" s="683">
        <v>41699</v>
      </c>
      <c r="C113" s="717">
        <v>2.1</v>
      </c>
      <c r="D113" s="576"/>
      <c r="E113" s="576">
        <v>3.5</v>
      </c>
      <c r="F113" s="576">
        <v>4.2</v>
      </c>
      <c r="G113" s="576">
        <v>1.9</v>
      </c>
      <c r="H113" s="576">
        <v>2.4</v>
      </c>
      <c r="I113" s="576">
        <v>4.5999999999999996</v>
      </c>
      <c r="J113" s="576">
        <v>1.9</v>
      </c>
      <c r="K113" s="576">
        <v>3.7</v>
      </c>
      <c r="L113" s="749">
        <v>8.6999999999999993</v>
      </c>
      <c r="M113" s="582"/>
      <c r="N113" s="578">
        <v>308.2</v>
      </c>
      <c r="O113" s="579">
        <v>307.75</v>
      </c>
      <c r="P113" s="579">
        <v>308.48</v>
      </c>
      <c r="Q113" s="579">
        <v>309.44</v>
      </c>
      <c r="R113" s="579">
        <v>307.82</v>
      </c>
      <c r="S113" s="579">
        <v>308.7</v>
      </c>
      <c r="T113" s="84">
        <v>306.52</v>
      </c>
      <c r="U113" s="258"/>
      <c r="V113" s="578">
        <v>311.82</v>
      </c>
      <c r="W113" s="579">
        <v>312.16000000000003</v>
      </c>
      <c r="X113" s="756">
        <v>309.44</v>
      </c>
      <c r="Y113" s="84">
        <v>294.25</v>
      </c>
      <c r="Z113" s="669"/>
      <c r="AA113" s="579"/>
      <c r="AB113" s="579"/>
      <c r="AC113" s="579"/>
      <c r="AD113" s="84"/>
      <c r="AE113" s="578"/>
      <c r="AF113" s="579"/>
      <c r="AG113" s="579"/>
      <c r="AH113" s="579"/>
      <c r="AI113" s="579"/>
      <c r="AJ113" s="579"/>
      <c r="AK113" s="579"/>
      <c r="AL113" s="579"/>
      <c r="AM113" s="579"/>
      <c r="AN113" s="579"/>
      <c r="AO113" s="579"/>
      <c r="AP113" s="579"/>
      <c r="AQ113" s="579"/>
      <c r="AR113" s="579"/>
      <c r="AS113" s="579"/>
      <c r="AT113" s="579"/>
      <c r="AU113" s="84"/>
    </row>
    <row r="114" spans="1:47" x14ac:dyDescent="0.25">
      <c r="A114" s="968"/>
      <c r="B114" s="683">
        <v>41730</v>
      </c>
      <c r="C114" s="717"/>
      <c r="D114" s="576"/>
      <c r="E114" s="576"/>
      <c r="F114" s="576"/>
      <c r="G114" s="576"/>
      <c r="H114" s="576"/>
      <c r="I114" s="576"/>
      <c r="J114" s="576"/>
      <c r="K114" s="576"/>
      <c r="L114" s="749"/>
      <c r="M114" s="582"/>
      <c r="N114" s="578"/>
      <c r="O114" s="579"/>
      <c r="P114" s="579"/>
      <c r="Q114" s="579"/>
      <c r="R114" s="579"/>
      <c r="S114" s="579"/>
      <c r="T114" s="84"/>
      <c r="U114" s="258"/>
      <c r="V114" s="578"/>
      <c r="W114" s="579"/>
      <c r="X114" s="756"/>
      <c r="Y114" s="84"/>
      <c r="Z114" s="669">
        <v>2.1</v>
      </c>
      <c r="AA114" s="579">
        <v>0.18</v>
      </c>
      <c r="AB114" s="579">
        <v>1.7</v>
      </c>
      <c r="AC114" s="579">
        <v>0</v>
      </c>
      <c r="AD114" s="84">
        <v>0.7</v>
      </c>
      <c r="AE114" s="578"/>
      <c r="AF114" s="579"/>
      <c r="AG114" s="579">
        <v>308.25</v>
      </c>
      <c r="AH114" s="579">
        <v>308.2</v>
      </c>
      <c r="AI114" s="579">
        <v>309.52</v>
      </c>
      <c r="AJ114" s="579">
        <v>308.87</v>
      </c>
      <c r="AK114" s="579">
        <v>309.41000000000003</v>
      </c>
      <c r="AL114" s="579">
        <v>309.49</v>
      </c>
      <c r="AM114" s="579">
        <v>309.3</v>
      </c>
      <c r="AN114" s="579">
        <v>309.55</v>
      </c>
      <c r="AO114" s="579">
        <v>309.33</v>
      </c>
      <c r="AP114" s="579">
        <v>308.33999999999997</v>
      </c>
      <c r="AQ114" s="579"/>
      <c r="AR114" s="579">
        <v>306.49</v>
      </c>
      <c r="AS114" s="579">
        <v>308.48</v>
      </c>
      <c r="AT114" s="579">
        <v>284.73</v>
      </c>
      <c r="AU114" s="84">
        <v>308.10000000000002</v>
      </c>
    </row>
    <row r="115" spans="1:47" x14ac:dyDescent="0.25">
      <c r="A115" s="968"/>
      <c r="B115" s="683">
        <v>41760</v>
      </c>
      <c r="C115" s="717"/>
      <c r="D115" s="576"/>
      <c r="E115" s="576"/>
      <c r="F115" s="576"/>
      <c r="G115" s="576"/>
      <c r="H115" s="576"/>
      <c r="I115" s="576"/>
      <c r="J115" s="576"/>
      <c r="K115" s="576"/>
      <c r="L115" s="749"/>
      <c r="M115" s="582"/>
      <c r="N115" s="578">
        <v>308.43</v>
      </c>
      <c r="O115" s="579">
        <v>307.91000000000003</v>
      </c>
      <c r="P115" s="579">
        <v>308.58999999999997</v>
      </c>
      <c r="Q115" s="579">
        <v>309.51</v>
      </c>
      <c r="R115" s="579">
        <v>308.02999999999997</v>
      </c>
      <c r="S115" s="579">
        <v>308.74</v>
      </c>
      <c r="T115" s="84">
        <v>306.52999999999997</v>
      </c>
      <c r="U115" s="258"/>
      <c r="V115" s="578">
        <v>311.97000000000003</v>
      </c>
      <c r="W115" s="579">
        <v>312.5</v>
      </c>
      <c r="X115" s="756">
        <v>309.70999999999998</v>
      </c>
      <c r="Y115" s="84">
        <v>294.31</v>
      </c>
      <c r="Z115" s="669"/>
      <c r="AA115" s="579"/>
      <c r="AB115" s="579"/>
      <c r="AC115" s="579"/>
      <c r="AD115" s="84"/>
      <c r="AE115" s="578"/>
      <c r="AF115" s="579"/>
      <c r="AG115" s="579"/>
      <c r="AH115" s="579"/>
      <c r="AI115" s="579"/>
      <c r="AJ115" s="579"/>
      <c r="AK115" s="579"/>
      <c r="AL115" s="579"/>
      <c r="AM115" s="579"/>
      <c r="AN115" s="579"/>
      <c r="AO115" s="579"/>
      <c r="AP115" s="579"/>
      <c r="AQ115" s="579"/>
      <c r="AR115" s="579"/>
      <c r="AS115" s="579"/>
      <c r="AT115" s="579"/>
      <c r="AU115" s="84"/>
    </row>
    <row r="116" spans="1:47" x14ac:dyDescent="0.25">
      <c r="A116" s="968"/>
      <c r="B116" s="683">
        <v>41791</v>
      </c>
      <c r="C116" s="717">
        <v>1.9</v>
      </c>
      <c r="D116" s="576"/>
      <c r="E116" s="576">
        <v>3.6</v>
      </c>
      <c r="F116" s="576">
        <v>3.5</v>
      </c>
      <c r="G116" s="576">
        <v>1.7</v>
      </c>
      <c r="H116" s="576">
        <v>1.2</v>
      </c>
      <c r="I116" s="576">
        <v>4.3</v>
      </c>
      <c r="J116" s="576">
        <v>1.7</v>
      </c>
      <c r="K116" s="576">
        <v>3.5</v>
      </c>
      <c r="L116" s="749">
        <v>5.2</v>
      </c>
      <c r="M116" s="582"/>
      <c r="N116" s="578"/>
      <c r="O116" s="579"/>
      <c r="P116" s="579"/>
      <c r="Q116" s="579"/>
      <c r="R116" s="579"/>
      <c r="S116" s="579"/>
      <c r="T116" s="84"/>
      <c r="U116" s="258"/>
      <c r="V116" s="578"/>
      <c r="W116" s="579"/>
      <c r="X116" s="756"/>
      <c r="Y116" s="84"/>
      <c r="Z116" s="669"/>
      <c r="AA116" s="579"/>
      <c r="AB116" s="579"/>
      <c r="AC116" s="579"/>
      <c r="AD116" s="84"/>
      <c r="AE116" s="578"/>
      <c r="AF116" s="579"/>
      <c r="AG116" s="579"/>
      <c r="AH116" s="579"/>
      <c r="AI116" s="579"/>
      <c r="AJ116" s="579"/>
      <c r="AK116" s="579"/>
      <c r="AL116" s="579"/>
      <c r="AM116" s="579"/>
      <c r="AN116" s="579"/>
      <c r="AO116" s="579"/>
      <c r="AP116" s="579"/>
      <c r="AQ116" s="579"/>
      <c r="AR116" s="579"/>
      <c r="AS116" s="579"/>
      <c r="AT116" s="579"/>
      <c r="AU116" s="84"/>
    </row>
    <row r="117" spans="1:47" x14ac:dyDescent="0.25">
      <c r="A117" s="968"/>
      <c r="B117" s="683">
        <v>41821</v>
      </c>
      <c r="C117" s="717"/>
      <c r="D117" s="576"/>
      <c r="E117" s="576"/>
      <c r="F117" s="576"/>
      <c r="G117" s="576"/>
      <c r="H117" s="576"/>
      <c r="I117" s="576"/>
      <c r="J117" s="576"/>
      <c r="K117" s="576"/>
      <c r="L117" s="749"/>
      <c r="M117" s="582"/>
      <c r="N117" s="578">
        <v>308.33999999999997</v>
      </c>
      <c r="O117" s="579">
        <v>307.87</v>
      </c>
      <c r="P117" s="579">
        <v>308.5</v>
      </c>
      <c r="Q117" s="579">
        <v>309.45</v>
      </c>
      <c r="R117" s="579">
        <v>307.8</v>
      </c>
      <c r="S117" s="579">
        <v>308.69</v>
      </c>
      <c r="T117" s="84">
        <v>306.5</v>
      </c>
      <c r="U117" s="258"/>
      <c r="V117" s="578">
        <v>311.77999999999997</v>
      </c>
      <c r="W117" s="579">
        <v>312.42</v>
      </c>
      <c r="X117" s="756">
        <v>309.67</v>
      </c>
      <c r="Y117" s="84">
        <v>294.23</v>
      </c>
      <c r="Z117" s="669"/>
      <c r="AA117" s="579"/>
      <c r="AB117" s="579"/>
      <c r="AC117" s="579"/>
      <c r="AD117" s="84"/>
      <c r="AE117" s="578"/>
      <c r="AF117" s="579"/>
      <c r="AG117" s="579"/>
      <c r="AH117" s="579"/>
      <c r="AI117" s="579"/>
      <c r="AJ117" s="579"/>
      <c r="AK117" s="579"/>
      <c r="AL117" s="579"/>
      <c r="AM117" s="579"/>
      <c r="AN117" s="579"/>
      <c r="AO117" s="579"/>
      <c r="AP117" s="579"/>
      <c r="AQ117" s="579"/>
      <c r="AR117" s="579"/>
      <c r="AS117" s="579"/>
      <c r="AT117" s="579"/>
      <c r="AU117" s="84"/>
    </row>
    <row r="118" spans="1:47" x14ac:dyDescent="0.25">
      <c r="A118" s="968"/>
      <c r="B118" s="683">
        <v>41852</v>
      </c>
      <c r="C118" s="717"/>
      <c r="D118" s="576"/>
      <c r="E118" s="576"/>
      <c r="F118" s="576"/>
      <c r="G118" s="576"/>
      <c r="H118" s="576"/>
      <c r="I118" s="576"/>
      <c r="J118" s="576"/>
      <c r="K118" s="576"/>
      <c r="L118" s="749"/>
      <c r="M118" s="582"/>
      <c r="N118" s="578"/>
      <c r="O118" s="579"/>
      <c r="P118" s="579"/>
      <c r="Q118" s="579"/>
      <c r="R118" s="579"/>
      <c r="S118" s="579"/>
      <c r="T118" s="84"/>
      <c r="U118" s="258"/>
      <c r="V118" s="578"/>
      <c r="W118" s="579"/>
      <c r="X118" s="756"/>
      <c r="Y118" s="84"/>
      <c r="Z118" s="669"/>
      <c r="AA118" s="579"/>
      <c r="AB118" s="579"/>
      <c r="AC118" s="579"/>
      <c r="AD118" s="84"/>
      <c r="AE118" s="578"/>
      <c r="AF118" s="579"/>
      <c r="AG118" s="579">
        <v>307.83999999999997</v>
      </c>
      <c r="AH118" s="579">
        <v>307.8</v>
      </c>
      <c r="AI118" s="579">
        <v>309.51</v>
      </c>
      <c r="AJ118" s="579">
        <v>308.54000000000002</v>
      </c>
      <c r="AK118" s="579">
        <v>308.92</v>
      </c>
      <c r="AL118" s="579">
        <v>309.38</v>
      </c>
      <c r="AM118" s="579">
        <v>308.83</v>
      </c>
      <c r="AN118" s="579">
        <v>309.14</v>
      </c>
      <c r="AO118" s="579">
        <v>308.87</v>
      </c>
      <c r="AP118" s="579">
        <v>307.81</v>
      </c>
      <c r="AQ118" s="579"/>
      <c r="AR118" s="579">
        <v>306.05</v>
      </c>
      <c r="AS118" s="579">
        <v>307.85000000000002</v>
      </c>
      <c r="AT118" s="579">
        <v>284.45999999999998</v>
      </c>
      <c r="AU118" s="84">
        <v>307.97000000000003</v>
      </c>
    </row>
    <row r="119" spans="1:47" x14ac:dyDescent="0.25">
      <c r="A119" s="968"/>
      <c r="B119" s="683">
        <v>41883</v>
      </c>
      <c r="C119" s="717">
        <v>1.4</v>
      </c>
      <c r="D119" s="576"/>
      <c r="E119" s="576">
        <v>2.8</v>
      </c>
      <c r="F119" s="576">
        <v>3.2</v>
      </c>
      <c r="G119" s="576">
        <v>1.7</v>
      </c>
      <c r="H119" s="576">
        <v>2.2000000000000002</v>
      </c>
      <c r="I119" s="576">
        <v>3.9</v>
      </c>
      <c r="J119" s="576">
        <v>1.6</v>
      </c>
      <c r="K119" s="576">
        <v>3.3</v>
      </c>
      <c r="L119" s="749">
        <v>5.8</v>
      </c>
      <c r="M119" s="582"/>
      <c r="N119" s="578">
        <v>307.99</v>
      </c>
      <c r="O119" s="579">
        <v>307.54000000000002</v>
      </c>
      <c r="P119" s="579">
        <v>308.39999999999998</v>
      </c>
      <c r="Q119" s="579">
        <v>309.32</v>
      </c>
      <c r="R119" s="579">
        <v>307.66000000000003</v>
      </c>
      <c r="S119" s="579">
        <v>308.66000000000003</v>
      </c>
      <c r="T119" s="84">
        <v>306.44</v>
      </c>
      <c r="U119" s="258"/>
      <c r="V119" s="578">
        <v>311.64</v>
      </c>
      <c r="W119" s="579">
        <v>312.14</v>
      </c>
      <c r="X119" s="756">
        <v>309.18</v>
      </c>
      <c r="Y119" s="84">
        <v>294.14999999999998</v>
      </c>
      <c r="Z119" s="669">
        <v>1.3</v>
      </c>
      <c r="AA119" s="579">
        <v>0.15</v>
      </c>
      <c r="AB119" s="579">
        <v>1.1000000000000001</v>
      </c>
      <c r="AC119" s="579">
        <v>0</v>
      </c>
      <c r="AD119" s="84">
        <v>0.6</v>
      </c>
      <c r="AE119" s="578"/>
      <c r="AF119" s="579"/>
      <c r="AG119" s="579"/>
      <c r="AH119" s="579"/>
      <c r="AI119" s="579"/>
      <c r="AJ119" s="579"/>
      <c r="AK119" s="579"/>
      <c r="AL119" s="579"/>
      <c r="AM119" s="579"/>
      <c r="AN119" s="579"/>
      <c r="AO119" s="579"/>
      <c r="AP119" s="579"/>
      <c r="AQ119" s="579"/>
      <c r="AR119" s="579"/>
      <c r="AS119" s="579"/>
      <c r="AT119" s="579"/>
      <c r="AU119" s="84"/>
    </row>
    <row r="120" spans="1:47" x14ac:dyDescent="0.25">
      <c r="A120" s="968"/>
      <c r="B120" s="683">
        <v>41913</v>
      </c>
      <c r="C120" s="717"/>
      <c r="D120" s="576"/>
      <c r="E120" s="576"/>
      <c r="F120" s="576"/>
      <c r="G120" s="576"/>
      <c r="H120" s="576"/>
      <c r="I120" s="576"/>
      <c r="J120" s="576"/>
      <c r="K120" s="576"/>
      <c r="L120" s="749"/>
      <c r="M120" s="582"/>
      <c r="N120" s="578"/>
      <c r="O120" s="579"/>
      <c r="P120" s="579"/>
      <c r="Q120" s="579"/>
      <c r="R120" s="579"/>
      <c r="S120" s="579"/>
      <c r="T120" s="84"/>
      <c r="U120" s="258"/>
      <c r="V120" s="578"/>
      <c r="W120" s="579"/>
      <c r="X120" s="756"/>
      <c r="Y120" s="84"/>
      <c r="Z120" s="669"/>
      <c r="AA120" s="579"/>
      <c r="AB120" s="579"/>
      <c r="AC120" s="579"/>
      <c r="AD120" s="84"/>
      <c r="AE120" s="578"/>
      <c r="AF120" s="579"/>
      <c r="AG120" s="579"/>
      <c r="AH120" s="579"/>
      <c r="AI120" s="579"/>
      <c r="AJ120" s="579"/>
      <c r="AK120" s="579"/>
      <c r="AL120" s="579"/>
      <c r="AM120" s="579"/>
      <c r="AN120" s="579"/>
      <c r="AO120" s="579"/>
      <c r="AP120" s="579"/>
      <c r="AQ120" s="579"/>
      <c r="AR120" s="579"/>
      <c r="AS120" s="579"/>
      <c r="AT120" s="579"/>
      <c r="AU120" s="84"/>
    </row>
    <row r="121" spans="1:47" x14ac:dyDescent="0.25">
      <c r="A121" s="968"/>
      <c r="B121" s="683">
        <v>41944</v>
      </c>
      <c r="C121" s="717"/>
      <c r="D121" s="576"/>
      <c r="E121" s="576"/>
      <c r="F121" s="576"/>
      <c r="G121" s="576"/>
      <c r="H121" s="576"/>
      <c r="I121" s="576"/>
      <c r="J121" s="576"/>
      <c r="K121" s="576"/>
      <c r="L121" s="749"/>
      <c r="M121" s="582"/>
      <c r="N121" s="578">
        <v>307.74</v>
      </c>
      <c r="O121" s="579">
        <v>307.51</v>
      </c>
      <c r="P121" s="579">
        <v>308.33</v>
      </c>
      <c r="Q121" s="579">
        <v>309.04000000000002</v>
      </c>
      <c r="R121" s="579">
        <v>307.58999999999997</v>
      </c>
      <c r="S121" s="579">
        <v>308.64999999999998</v>
      </c>
      <c r="T121" s="84">
        <v>306.43</v>
      </c>
      <c r="U121" s="258"/>
      <c r="V121" s="578">
        <v>311.58</v>
      </c>
      <c r="W121" s="579">
        <v>311.97000000000003</v>
      </c>
      <c r="X121" s="756">
        <v>309.14</v>
      </c>
      <c r="Y121" s="84">
        <v>294.02</v>
      </c>
      <c r="Z121" s="669"/>
      <c r="AA121" s="579"/>
      <c r="AB121" s="579"/>
      <c r="AC121" s="579"/>
      <c r="AD121" s="84"/>
      <c r="AE121" s="578"/>
      <c r="AF121" s="579"/>
      <c r="AG121" s="579"/>
      <c r="AH121" s="579"/>
      <c r="AI121" s="579"/>
      <c r="AJ121" s="579"/>
      <c r="AK121" s="579"/>
      <c r="AL121" s="579"/>
      <c r="AM121" s="579"/>
      <c r="AN121" s="579"/>
      <c r="AO121" s="579"/>
      <c r="AP121" s="579"/>
      <c r="AQ121" s="579"/>
      <c r="AR121" s="579"/>
      <c r="AS121" s="579"/>
      <c r="AT121" s="579"/>
      <c r="AU121" s="84"/>
    </row>
    <row r="122" spans="1:47" ht="13.8" thickBot="1" x14ac:dyDescent="0.3">
      <c r="A122" s="969"/>
      <c r="B122" s="684">
        <v>41974</v>
      </c>
      <c r="C122" s="839">
        <v>1.7</v>
      </c>
      <c r="D122" s="679"/>
      <c r="E122" s="679">
        <v>3.1</v>
      </c>
      <c r="F122" s="679">
        <v>3.6</v>
      </c>
      <c r="G122" s="679">
        <v>1.8</v>
      </c>
      <c r="H122" s="679">
        <v>2.2999999999999998</v>
      </c>
      <c r="I122" s="679">
        <v>4.2</v>
      </c>
      <c r="J122" s="679">
        <v>1.9</v>
      </c>
      <c r="K122" s="679">
        <v>3.4</v>
      </c>
      <c r="L122" s="752">
        <v>6.1</v>
      </c>
      <c r="M122" s="681"/>
      <c r="N122" s="93"/>
      <c r="O122" s="44"/>
      <c r="P122" s="44"/>
      <c r="Q122" s="44"/>
      <c r="R122" s="44"/>
      <c r="S122" s="44"/>
      <c r="T122" s="48"/>
      <c r="U122" s="101"/>
      <c r="V122" s="93"/>
      <c r="W122" s="44"/>
      <c r="X122" s="45"/>
      <c r="Y122" s="48"/>
      <c r="Z122" s="47"/>
      <c r="AA122" s="44"/>
      <c r="AB122" s="44"/>
      <c r="AC122" s="44"/>
      <c r="AD122" s="48"/>
      <c r="AE122" s="93"/>
      <c r="AF122" s="44"/>
      <c r="AG122" s="44">
        <v>307.64999999999998</v>
      </c>
      <c r="AH122" s="44">
        <v>307.7</v>
      </c>
      <c r="AI122" s="44">
        <v>309.49</v>
      </c>
      <c r="AJ122" s="44">
        <v>308.41000000000003</v>
      </c>
      <c r="AK122" s="44">
        <v>308.87</v>
      </c>
      <c r="AL122" s="44">
        <v>309.14</v>
      </c>
      <c r="AM122" s="44">
        <v>308.85000000000002</v>
      </c>
      <c r="AN122" s="44">
        <v>309.13</v>
      </c>
      <c r="AO122" s="44">
        <v>308.86</v>
      </c>
      <c r="AP122" s="44">
        <v>307.79000000000002</v>
      </c>
      <c r="AQ122" s="44"/>
      <c r="AR122" s="44">
        <v>306.02999999999997</v>
      </c>
      <c r="AS122" s="44">
        <v>307.66000000000003</v>
      </c>
      <c r="AT122" s="44">
        <v>284.38</v>
      </c>
      <c r="AU122" s="48">
        <v>307.7</v>
      </c>
    </row>
    <row r="123" spans="1:47" x14ac:dyDescent="0.25">
      <c r="A123" s="967">
        <v>2015</v>
      </c>
      <c r="B123" s="682">
        <v>42005</v>
      </c>
      <c r="C123" s="717">
        <v>1.6</v>
      </c>
      <c r="D123" s="576"/>
      <c r="E123" s="576">
        <v>2.7</v>
      </c>
      <c r="F123" s="576">
        <v>2.2000000000000002</v>
      </c>
      <c r="G123" s="576">
        <v>1.6</v>
      </c>
      <c r="H123" s="576">
        <v>2.1</v>
      </c>
      <c r="I123" s="576">
        <v>4.5999999999999996</v>
      </c>
      <c r="J123" s="576">
        <v>1.5</v>
      </c>
      <c r="K123" s="576">
        <v>2.8</v>
      </c>
      <c r="L123" s="749">
        <v>4.5</v>
      </c>
      <c r="M123" s="582"/>
      <c r="N123" s="578">
        <v>308.06</v>
      </c>
      <c r="O123" s="579">
        <v>307.66000000000003</v>
      </c>
      <c r="P123" s="579">
        <v>308.31</v>
      </c>
      <c r="Q123" s="579">
        <v>309.12</v>
      </c>
      <c r="R123" s="579">
        <v>307.63</v>
      </c>
      <c r="S123" s="579">
        <v>308.66000000000003</v>
      </c>
      <c r="T123" s="84">
        <v>306.33999999999997</v>
      </c>
      <c r="U123" s="258"/>
      <c r="V123" s="578">
        <v>311.69</v>
      </c>
      <c r="W123" s="579">
        <v>312.04000000000002</v>
      </c>
      <c r="X123" s="756">
        <v>309.26</v>
      </c>
      <c r="Y123" s="84">
        <v>294.13</v>
      </c>
      <c r="Z123" s="669"/>
      <c r="AA123" s="579"/>
      <c r="AB123" s="579"/>
      <c r="AC123" s="579"/>
      <c r="AD123" s="84"/>
      <c r="AE123" s="578"/>
      <c r="AF123" s="579"/>
      <c r="AG123" s="579"/>
      <c r="AH123" s="579"/>
      <c r="AI123" s="579"/>
      <c r="AJ123" s="579"/>
      <c r="AK123" s="579"/>
      <c r="AL123" s="579"/>
      <c r="AM123" s="579"/>
      <c r="AN123" s="579"/>
      <c r="AO123" s="579"/>
      <c r="AP123" s="579"/>
      <c r="AQ123" s="579"/>
      <c r="AR123" s="579"/>
      <c r="AS123" s="579"/>
      <c r="AT123" s="579"/>
      <c r="AU123" s="84"/>
    </row>
    <row r="124" spans="1:47" x14ac:dyDescent="0.25">
      <c r="A124" s="968"/>
      <c r="B124" s="683">
        <v>42036</v>
      </c>
      <c r="C124" s="717"/>
      <c r="D124" s="576"/>
      <c r="E124" s="576"/>
      <c r="F124" s="576"/>
      <c r="G124" s="576"/>
      <c r="H124" s="576"/>
      <c r="I124" s="576"/>
      <c r="J124" s="576"/>
      <c r="K124" s="576"/>
      <c r="L124" s="749"/>
      <c r="M124" s="582"/>
      <c r="N124" s="578"/>
      <c r="O124" s="579"/>
      <c r="P124" s="579"/>
      <c r="Q124" s="579"/>
      <c r="R124" s="579"/>
      <c r="S124" s="579"/>
      <c r="T124" s="84"/>
      <c r="U124" s="258"/>
      <c r="V124" s="578"/>
      <c r="W124" s="579"/>
      <c r="X124" s="756"/>
      <c r="Y124" s="84"/>
      <c r="Z124" s="669"/>
      <c r="AA124" s="579"/>
      <c r="AB124" s="579"/>
      <c r="AC124" s="579"/>
      <c r="AD124" s="84"/>
      <c r="AE124" s="578"/>
      <c r="AF124" s="579"/>
      <c r="AG124" s="579"/>
      <c r="AH124" s="579"/>
      <c r="AI124" s="579"/>
      <c r="AJ124" s="579"/>
      <c r="AK124" s="579"/>
      <c r="AL124" s="579"/>
      <c r="AM124" s="579"/>
      <c r="AN124" s="579"/>
      <c r="AO124" s="579"/>
      <c r="AP124" s="579"/>
      <c r="AQ124" s="579"/>
      <c r="AR124" s="579"/>
      <c r="AS124" s="579"/>
      <c r="AT124" s="579"/>
      <c r="AU124" s="84"/>
    </row>
    <row r="125" spans="1:47" x14ac:dyDescent="0.25">
      <c r="A125" s="968"/>
      <c r="B125" s="683">
        <v>42064</v>
      </c>
      <c r="C125" s="97">
        <v>1.46</v>
      </c>
      <c r="D125" s="576"/>
      <c r="E125" s="576">
        <v>2.5499999999999998</v>
      </c>
      <c r="F125" s="576">
        <v>1.8</v>
      </c>
      <c r="G125" s="576">
        <v>1.45</v>
      </c>
      <c r="H125" s="576">
        <v>2.1</v>
      </c>
      <c r="I125" s="576">
        <v>5</v>
      </c>
      <c r="J125" s="576">
        <v>1.4</v>
      </c>
      <c r="K125" s="576">
        <v>2</v>
      </c>
      <c r="L125" s="749">
        <v>3.7</v>
      </c>
      <c r="M125" s="582"/>
      <c r="N125" s="578">
        <v>308.33999999999997</v>
      </c>
      <c r="O125" s="579">
        <v>307.79000000000002</v>
      </c>
      <c r="P125" s="579">
        <v>308.33999999999997</v>
      </c>
      <c r="Q125" s="579">
        <v>309.23</v>
      </c>
      <c r="R125" s="579">
        <v>307.89</v>
      </c>
      <c r="S125" s="579">
        <v>308.67</v>
      </c>
      <c r="T125" s="84">
        <v>306.38</v>
      </c>
      <c r="U125" s="258"/>
      <c r="V125" s="578">
        <v>311.8</v>
      </c>
      <c r="W125" s="579">
        <v>312.2</v>
      </c>
      <c r="X125" s="756">
        <v>309.51</v>
      </c>
      <c r="Y125" s="84">
        <v>294.29000000000002</v>
      </c>
      <c r="Z125" s="669">
        <v>2</v>
      </c>
      <c r="AA125" s="579">
        <v>0.15</v>
      </c>
      <c r="AB125" s="579">
        <v>0.7</v>
      </c>
      <c r="AC125" s="579">
        <v>0</v>
      </c>
      <c r="AD125" s="84">
        <v>0.25</v>
      </c>
      <c r="AE125" s="578">
        <v>309.47000000000003</v>
      </c>
      <c r="AF125" s="579">
        <v>308.24</v>
      </c>
      <c r="AG125" s="579"/>
      <c r="AH125" s="579"/>
      <c r="AI125" s="579"/>
      <c r="AJ125" s="579">
        <v>308.69</v>
      </c>
      <c r="AK125" s="579">
        <v>309.14</v>
      </c>
      <c r="AL125" s="579"/>
      <c r="AM125" s="579">
        <v>308.83</v>
      </c>
      <c r="AN125" s="579"/>
      <c r="AO125" s="579">
        <v>309.13</v>
      </c>
      <c r="AP125" s="579">
        <v>308.20999999999998</v>
      </c>
      <c r="AQ125" s="579">
        <v>19.25</v>
      </c>
      <c r="AR125" s="579">
        <v>306.11</v>
      </c>
      <c r="AS125" s="579"/>
      <c r="AT125" s="579">
        <v>285.72000000000003</v>
      </c>
      <c r="AU125" s="84">
        <v>307.77</v>
      </c>
    </row>
    <row r="126" spans="1:47" x14ac:dyDescent="0.25">
      <c r="A126" s="968"/>
      <c r="B126" s="683">
        <v>42095</v>
      </c>
      <c r="C126" s="717"/>
      <c r="D126" s="576"/>
      <c r="E126" s="576"/>
      <c r="F126" s="576"/>
      <c r="G126" s="576"/>
      <c r="H126" s="576"/>
      <c r="I126" s="576"/>
      <c r="J126" s="576"/>
      <c r="K126" s="576"/>
      <c r="L126" s="749"/>
      <c r="M126" s="582"/>
      <c r="N126" s="578"/>
      <c r="O126" s="579"/>
      <c r="P126" s="579"/>
      <c r="Q126" s="579"/>
      <c r="R126" s="579"/>
      <c r="S126" s="579"/>
      <c r="T126" s="84"/>
      <c r="U126" s="258"/>
      <c r="V126" s="578"/>
      <c r="W126" s="579"/>
      <c r="X126" s="756"/>
      <c r="Y126" s="84"/>
      <c r="Z126" s="669"/>
      <c r="AA126" s="579"/>
      <c r="AB126" s="579"/>
      <c r="AC126" s="579"/>
      <c r="AD126" s="84"/>
      <c r="AE126" s="578"/>
      <c r="AF126" s="579"/>
      <c r="AG126" s="579"/>
      <c r="AH126" s="579"/>
      <c r="AI126" s="579"/>
      <c r="AJ126" s="579"/>
      <c r="AK126" s="579"/>
      <c r="AL126" s="579"/>
      <c r="AM126" s="579"/>
      <c r="AN126" s="579"/>
      <c r="AO126" s="579"/>
      <c r="AP126" s="579"/>
      <c r="AQ126" s="579"/>
      <c r="AR126" s="579"/>
      <c r="AS126" s="579"/>
      <c r="AT126" s="579"/>
      <c r="AU126" s="84"/>
    </row>
    <row r="127" spans="1:47" x14ac:dyDescent="0.25">
      <c r="A127" s="968"/>
      <c r="B127" s="683">
        <v>42125</v>
      </c>
      <c r="C127" s="717"/>
      <c r="D127" s="576"/>
      <c r="E127" s="576"/>
      <c r="F127" s="576"/>
      <c r="G127" s="576"/>
      <c r="H127" s="576"/>
      <c r="I127" s="576"/>
      <c r="J127" s="576"/>
      <c r="K127" s="576"/>
      <c r="L127" s="749"/>
      <c r="M127" s="582"/>
      <c r="N127" s="578">
        <v>308.36</v>
      </c>
      <c r="O127" s="579">
        <v>307.70999999999998</v>
      </c>
      <c r="P127" s="579">
        <v>308.33</v>
      </c>
      <c r="Q127" s="579">
        <v>309.22000000000003</v>
      </c>
      <c r="R127" s="579">
        <v>307.42</v>
      </c>
      <c r="S127" s="579">
        <v>308.69</v>
      </c>
      <c r="T127" s="84">
        <v>306.36</v>
      </c>
      <c r="U127" s="258"/>
      <c r="V127" s="578">
        <v>311.77999999999997</v>
      </c>
      <c r="W127" s="579">
        <v>312.17</v>
      </c>
      <c r="X127" s="756">
        <v>309.48</v>
      </c>
      <c r="Y127" s="84">
        <v>294.14999999999998</v>
      </c>
      <c r="Z127" s="669"/>
      <c r="AA127" s="579"/>
      <c r="AB127" s="579"/>
      <c r="AC127" s="579"/>
      <c r="AD127" s="84"/>
      <c r="AE127" s="578"/>
      <c r="AF127" s="579"/>
      <c r="AG127" s="579"/>
      <c r="AH127" s="579"/>
      <c r="AI127" s="579"/>
      <c r="AJ127" s="579"/>
      <c r="AK127" s="579"/>
      <c r="AL127" s="579"/>
      <c r="AM127" s="579"/>
      <c r="AN127" s="579"/>
      <c r="AO127" s="579"/>
      <c r="AP127" s="579"/>
      <c r="AQ127" s="579"/>
      <c r="AR127" s="579"/>
      <c r="AS127" s="579"/>
      <c r="AT127" s="579"/>
      <c r="AU127" s="84"/>
    </row>
    <row r="128" spans="1:47" x14ac:dyDescent="0.25">
      <c r="A128" s="968"/>
      <c r="B128" s="683">
        <v>42156</v>
      </c>
      <c r="C128" s="717">
        <v>1.4</v>
      </c>
      <c r="D128" s="576"/>
      <c r="E128" s="576">
        <v>2.6</v>
      </c>
      <c r="F128" s="576">
        <v>1.5</v>
      </c>
      <c r="G128" s="576">
        <v>1.5</v>
      </c>
      <c r="H128" s="576">
        <v>1.9</v>
      </c>
      <c r="I128" s="576">
        <v>4.8</v>
      </c>
      <c r="J128" s="576">
        <v>1.4</v>
      </c>
      <c r="K128" s="576">
        <v>2.1</v>
      </c>
      <c r="L128" s="749">
        <v>3.1</v>
      </c>
      <c r="M128" s="582"/>
      <c r="N128" s="578"/>
      <c r="O128" s="579"/>
      <c r="P128" s="579"/>
      <c r="Q128" s="579"/>
      <c r="R128" s="579"/>
      <c r="S128" s="579"/>
      <c r="T128" s="84"/>
      <c r="U128" s="258"/>
      <c r="V128" s="578"/>
      <c r="W128" s="579"/>
      <c r="X128" s="756"/>
      <c r="Y128" s="84"/>
      <c r="Z128" s="669"/>
      <c r="AA128" s="579"/>
      <c r="AB128" s="579"/>
      <c r="AC128" s="579"/>
      <c r="AD128" s="84"/>
      <c r="AE128" s="578"/>
      <c r="AF128" s="579"/>
      <c r="AG128" s="579"/>
      <c r="AH128" s="579"/>
      <c r="AI128" s="579"/>
      <c r="AJ128" s="579"/>
      <c r="AK128" s="579"/>
      <c r="AL128" s="579"/>
      <c r="AM128" s="579"/>
      <c r="AN128" s="579"/>
      <c r="AO128" s="579"/>
      <c r="AP128" s="579"/>
      <c r="AQ128" s="579"/>
      <c r="AR128" s="579"/>
      <c r="AS128" s="579"/>
      <c r="AT128" s="579"/>
      <c r="AU128" s="84"/>
    </row>
    <row r="129" spans="1:47" x14ac:dyDescent="0.25">
      <c r="A129" s="968"/>
      <c r="B129" s="683">
        <v>42186</v>
      </c>
      <c r="C129" s="717"/>
      <c r="D129" s="576"/>
      <c r="E129" s="576"/>
      <c r="F129" s="576"/>
      <c r="G129" s="576"/>
      <c r="H129" s="576"/>
      <c r="I129" s="576"/>
      <c r="J129" s="576"/>
      <c r="K129" s="576"/>
      <c r="L129" s="749"/>
      <c r="M129" s="582"/>
      <c r="N129" s="578">
        <v>308.39999999999998</v>
      </c>
      <c r="O129" s="579">
        <v>307.64999999999998</v>
      </c>
      <c r="P129" s="579">
        <v>308.29000000000002</v>
      </c>
      <c r="Q129" s="579">
        <v>309.2</v>
      </c>
      <c r="R129" s="579">
        <v>307.01</v>
      </c>
      <c r="S129" s="579">
        <v>308.68</v>
      </c>
      <c r="T129" s="84">
        <v>306.32</v>
      </c>
      <c r="U129" s="258"/>
      <c r="V129" s="578">
        <v>311.74</v>
      </c>
      <c r="W129" s="579">
        <v>312.16000000000003</v>
      </c>
      <c r="X129" s="756">
        <v>309.41000000000003</v>
      </c>
      <c r="Y129" s="84">
        <v>294.02</v>
      </c>
      <c r="Z129" s="669"/>
      <c r="AA129" s="579"/>
      <c r="AB129" s="579"/>
      <c r="AC129" s="579"/>
      <c r="AD129" s="84"/>
      <c r="AE129" s="578"/>
      <c r="AF129" s="579"/>
      <c r="AG129" s="579"/>
      <c r="AH129" s="579"/>
      <c r="AI129" s="579"/>
      <c r="AJ129" s="579"/>
      <c r="AK129" s="579"/>
      <c r="AL129" s="579"/>
      <c r="AM129" s="579"/>
      <c r="AN129" s="579"/>
      <c r="AO129" s="579"/>
      <c r="AP129" s="579"/>
      <c r="AQ129" s="579"/>
      <c r="AR129" s="579"/>
      <c r="AS129" s="579"/>
      <c r="AT129" s="579"/>
      <c r="AU129" s="84"/>
    </row>
    <row r="130" spans="1:47" x14ac:dyDescent="0.25">
      <c r="A130" s="968"/>
      <c r="B130" s="683">
        <v>42217</v>
      </c>
      <c r="C130" s="717"/>
      <c r="D130" s="576"/>
      <c r="E130" s="576"/>
      <c r="F130" s="576"/>
      <c r="G130" s="576"/>
      <c r="H130" s="576"/>
      <c r="I130" s="576"/>
      <c r="J130" s="576"/>
      <c r="K130" s="576"/>
      <c r="L130" s="749"/>
      <c r="M130" s="582"/>
      <c r="N130" s="578"/>
      <c r="O130" s="579"/>
      <c r="P130" s="579"/>
      <c r="Q130" s="579"/>
      <c r="R130" s="579"/>
      <c r="S130" s="579"/>
      <c r="T130" s="84"/>
      <c r="U130" s="258"/>
      <c r="V130" s="578"/>
      <c r="W130" s="579"/>
      <c r="X130" s="756"/>
      <c r="Y130" s="84"/>
      <c r="Z130" s="669"/>
      <c r="AA130" s="579"/>
      <c r="AB130" s="579"/>
      <c r="AC130" s="579"/>
      <c r="AD130" s="84"/>
      <c r="AE130" s="578">
        <v>309.31</v>
      </c>
      <c r="AF130" s="579">
        <v>308.20999999999998</v>
      </c>
      <c r="AG130" s="579">
        <v>307.95</v>
      </c>
      <c r="AH130" s="579">
        <v>307.92</v>
      </c>
      <c r="AI130" s="579">
        <v>309.20999999999998</v>
      </c>
      <c r="AJ130" s="579">
        <v>308.55</v>
      </c>
      <c r="AK130" s="579">
        <v>309.12</v>
      </c>
      <c r="AL130" s="579">
        <v>309.3</v>
      </c>
      <c r="AM130" s="579">
        <v>308.8</v>
      </c>
      <c r="AN130" s="579">
        <v>309.23</v>
      </c>
      <c r="AO130" s="579">
        <v>309.04000000000002</v>
      </c>
      <c r="AP130" s="579">
        <v>307.95999999999998</v>
      </c>
      <c r="AQ130" s="579"/>
      <c r="AR130" s="579">
        <v>305.98</v>
      </c>
      <c r="AS130" s="579">
        <v>307.7</v>
      </c>
      <c r="AT130" s="579"/>
      <c r="AU130" s="84">
        <v>307.56</v>
      </c>
    </row>
    <row r="131" spans="1:47" x14ac:dyDescent="0.25">
      <c r="A131" s="968"/>
      <c r="B131" s="683">
        <v>42248</v>
      </c>
      <c r="C131" s="717">
        <v>1.2</v>
      </c>
      <c r="D131" s="576"/>
      <c r="E131" s="576">
        <v>2.4</v>
      </c>
      <c r="F131" s="576">
        <v>1.1000000000000001</v>
      </c>
      <c r="G131" s="576">
        <v>1.3</v>
      </c>
      <c r="H131" s="576">
        <v>1.7</v>
      </c>
      <c r="I131" s="576">
        <v>4.5</v>
      </c>
      <c r="J131" s="576">
        <v>1.3</v>
      </c>
      <c r="K131" s="576">
        <v>1.9</v>
      </c>
      <c r="L131" s="749">
        <v>2.5</v>
      </c>
      <c r="M131" s="582"/>
      <c r="N131" s="578">
        <v>308.39</v>
      </c>
      <c r="O131" s="579">
        <v>307.58</v>
      </c>
      <c r="P131" s="579">
        <v>308.26</v>
      </c>
      <c r="Q131" s="579">
        <v>309.17</v>
      </c>
      <c r="R131" s="579">
        <v>306.58</v>
      </c>
      <c r="S131" s="579">
        <v>308.64999999999998</v>
      </c>
      <c r="T131" s="84">
        <v>306.27999999999997</v>
      </c>
      <c r="U131" s="258"/>
      <c r="V131" s="578">
        <v>311.7</v>
      </c>
      <c r="W131" s="579">
        <v>312.13</v>
      </c>
      <c r="X131" s="756">
        <v>309.39</v>
      </c>
      <c r="Y131" s="84">
        <v>293.93</v>
      </c>
      <c r="Z131" s="669">
        <v>1.1000000000000001</v>
      </c>
      <c r="AA131" s="579">
        <v>0.1</v>
      </c>
      <c r="AB131" s="579">
        <v>0.45</v>
      </c>
      <c r="AC131" s="579">
        <v>0</v>
      </c>
      <c r="AD131" s="84">
        <v>0.15</v>
      </c>
      <c r="AE131" s="578"/>
      <c r="AF131" s="579"/>
      <c r="AG131" s="579"/>
      <c r="AH131" s="579"/>
      <c r="AI131" s="579"/>
      <c r="AJ131" s="579"/>
      <c r="AK131" s="579"/>
      <c r="AL131" s="579"/>
      <c r="AM131" s="579"/>
      <c r="AN131" s="579"/>
      <c r="AO131" s="579"/>
      <c r="AP131" s="579"/>
      <c r="AQ131" s="579"/>
      <c r="AR131" s="579"/>
      <c r="AS131" s="579"/>
      <c r="AT131" s="579"/>
      <c r="AU131" s="84"/>
    </row>
    <row r="132" spans="1:47" x14ac:dyDescent="0.25">
      <c r="A132" s="968"/>
      <c r="B132" s="683">
        <v>42278</v>
      </c>
      <c r="C132" s="717"/>
      <c r="D132" s="576"/>
      <c r="E132" s="576"/>
      <c r="F132" s="576"/>
      <c r="G132" s="576"/>
      <c r="H132" s="576"/>
      <c r="I132" s="576"/>
      <c r="J132" s="576"/>
      <c r="K132" s="576"/>
      <c r="L132" s="749"/>
      <c r="M132" s="582"/>
      <c r="N132" s="578"/>
      <c r="O132" s="579"/>
      <c r="P132" s="579"/>
      <c r="Q132" s="579"/>
      <c r="R132" s="579"/>
      <c r="S132" s="579"/>
      <c r="T132" s="84"/>
      <c r="U132" s="258"/>
      <c r="V132" s="578"/>
      <c r="W132" s="579"/>
      <c r="X132" s="756"/>
      <c r="Y132" s="84"/>
      <c r="Z132" s="669"/>
      <c r="AA132" s="579"/>
      <c r="AB132" s="579"/>
      <c r="AC132" s="579"/>
      <c r="AD132" s="84"/>
      <c r="AE132" s="578"/>
      <c r="AF132" s="579"/>
      <c r="AG132" s="579"/>
      <c r="AH132" s="579"/>
      <c r="AI132" s="579"/>
      <c r="AJ132" s="579"/>
      <c r="AK132" s="579"/>
      <c r="AL132" s="579"/>
      <c r="AM132" s="579"/>
      <c r="AN132" s="579"/>
      <c r="AO132" s="579"/>
      <c r="AP132" s="579"/>
      <c r="AQ132" s="579"/>
      <c r="AR132" s="579"/>
      <c r="AS132" s="579"/>
      <c r="AT132" s="579"/>
      <c r="AU132" s="84"/>
    </row>
    <row r="133" spans="1:47" x14ac:dyDescent="0.25">
      <c r="A133" s="968"/>
      <c r="B133" s="683">
        <v>42309</v>
      </c>
      <c r="C133" s="717"/>
      <c r="D133" s="576"/>
      <c r="E133" s="576"/>
      <c r="F133" s="576"/>
      <c r="G133" s="576"/>
      <c r="H133" s="576"/>
      <c r="I133" s="576"/>
      <c r="J133" s="576"/>
      <c r="K133" s="576"/>
      <c r="L133" s="749"/>
      <c r="M133" s="582"/>
      <c r="N133" s="578">
        <v>308.13</v>
      </c>
      <c r="O133" s="579">
        <v>307.56</v>
      </c>
      <c r="P133" s="579">
        <v>308.25</v>
      </c>
      <c r="Q133" s="579">
        <v>309.14</v>
      </c>
      <c r="R133" s="579">
        <v>306.44</v>
      </c>
      <c r="S133" s="579">
        <v>308.63</v>
      </c>
      <c r="T133" s="84">
        <v>306.27</v>
      </c>
      <c r="U133" s="258"/>
      <c r="V133" s="578">
        <v>311.62</v>
      </c>
      <c r="W133" s="579">
        <v>312.06</v>
      </c>
      <c r="X133" s="756">
        <v>309.06</v>
      </c>
      <c r="Y133" s="84">
        <v>293.91000000000003</v>
      </c>
      <c r="Z133" s="669"/>
      <c r="AA133" s="579"/>
      <c r="AB133" s="579"/>
      <c r="AC133" s="579"/>
      <c r="AD133" s="84"/>
      <c r="AE133" s="578"/>
      <c r="AF133" s="579"/>
      <c r="AG133" s="579"/>
      <c r="AH133" s="579"/>
      <c r="AI133" s="579"/>
      <c r="AJ133" s="579"/>
      <c r="AK133" s="579"/>
      <c r="AL133" s="579"/>
      <c r="AM133" s="579"/>
      <c r="AN133" s="579"/>
      <c r="AO133" s="579"/>
      <c r="AP133" s="579"/>
      <c r="AQ133" s="579"/>
      <c r="AR133" s="579"/>
      <c r="AS133" s="579"/>
      <c r="AT133" s="579"/>
      <c r="AU133" s="84"/>
    </row>
    <row r="134" spans="1:47" ht="13.8" thickBot="1" x14ac:dyDescent="0.3">
      <c r="A134" s="968"/>
      <c r="B134" s="683">
        <v>42339</v>
      </c>
      <c r="C134" s="717">
        <v>1.2</v>
      </c>
      <c r="D134" s="576"/>
      <c r="E134" s="576">
        <v>2.2000000000000002</v>
      </c>
      <c r="F134" s="576">
        <v>0.9</v>
      </c>
      <c r="G134" s="576">
        <v>1.1000000000000001</v>
      </c>
      <c r="H134" s="576">
        <v>1.6</v>
      </c>
      <c r="I134" s="576">
        <v>4.4000000000000004</v>
      </c>
      <c r="J134" s="576">
        <v>1.1000000000000001</v>
      </c>
      <c r="K134" s="576">
        <v>1.5</v>
      </c>
      <c r="L134" s="749">
        <v>1.9</v>
      </c>
      <c r="M134" s="582"/>
      <c r="N134" s="578"/>
      <c r="O134" s="579"/>
      <c r="P134" s="579"/>
      <c r="Q134" s="579"/>
      <c r="R134" s="579"/>
      <c r="S134" s="579"/>
      <c r="T134" s="84"/>
      <c r="U134" s="258"/>
      <c r="V134" s="578"/>
      <c r="W134" s="579"/>
      <c r="X134" s="756"/>
      <c r="Y134" s="84"/>
      <c r="Z134" s="669"/>
      <c r="AA134" s="579"/>
      <c r="AB134" s="579"/>
      <c r="AC134" s="579"/>
      <c r="AD134" s="84"/>
      <c r="AE134" s="578">
        <v>309.26</v>
      </c>
      <c r="AF134" s="579">
        <v>308.14999999999998</v>
      </c>
      <c r="AG134" s="579">
        <v>307.79000000000002</v>
      </c>
      <c r="AH134" s="579">
        <v>307.85000000000002</v>
      </c>
      <c r="AI134" s="579">
        <v>309.16000000000003</v>
      </c>
      <c r="AJ134" s="579">
        <v>308.47000000000003</v>
      </c>
      <c r="AK134" s="579"/>
      <c r="AL134" s="579">
        <v>309.05</v>
      </c>
      <c r="AM134" s="579">
        <v>308.79000000000002</v>
      </c>
      <c r="AN134" s="579">
        <v>309.17</v>
      </c>
      <c r="AO134" s="579"/>
      <c r="AP134" s="579">
        <v>307.70999999999998</v>
      </c>
      <c r="AQ134" s="579">
        <v>19.670000000000002</v>
      </c>
      <c r="AR134" s="579">
        <v>305.93</v>
      </c>
      <c r="AS134" s="579">
        <v>307.42</v>
      </c>
      <c r="AT134" s="579">
        <v>283.26</v>
      </c>
      <c r="AU134" s="84">
        <v>307.49</v>
      </c>
    </row>
    <row r="135" spans="1:47" ht="12.75" customHeight="1" x14ac:dyDescent="0.25">
      <c r="A135" s="967">
        <v>2016</v>
      </c>
      <c r="B135" s="682">
        <v>42370</v>
      </c>
      <c r="C135" s="838"/>
      <c r="D135" s="675"/>
      <c r="E135" s="675"/>
      <c r="F135" s="675"/>
      <c r="G135" s="675"/>
      <c r="H135" s="675"/>
      <c r="I135" s="675"/>
      <c r="J135" s="675"/>
      <c r="K135" s="675"/>
      <c r="L135" s="751"/>
      <c r="M135" s="581"/>
      <c r="N135" s="108"/>
      <c r="O135" s="670"/>
      <c r="P135" s="670"/>
      <c r="Q135" s="670"/>
      <c r="R135" s="670"/>
      <c r="S135" s="670"/>
      <c r="T135" s="63"/>
      <c r="U135" s="49"/>
      <c r="V135" s="108"/>
      <c r="W135" s="670"/>
      <c r="X135" s="109"/>
      <c r="Y135" s="63"/>
      <c r="Z135" s="750"/>
      <c r="AA135" s="670"/>
      <c r="AB135" s="670"/>
      <c r="AC135" s="670"/>
      <c r="AD135" s="63"/>
      <c r="AE135" s="108"/>
      <c r="AF135" s="670"/>
      <c r="AG135" s="670"/>
      <c r="AH135" s="670"/>
      <c r="AI135" s="670"/>
      <c r="AJ135" s="670"/>
      <c r="AK135" s="670"/>
      <c r="AL135" s="670"/>
      <c r="AM135" s="670"/>
      <c r="AN135" s="670"/>
      <c r="AO135" s="670"/>
      <c r="AP135" s="670"/>
      <c r="AQ135" s="670"/>
      <c r="AR135" s="670"/>
      <c r="AS135" s="670"/>
      <c r="AT135" s="670"/>
      <c r="AU135" s="63"/>
    </row>
    <row r="136" spans="1:47" x14ac:dyDescent="0.25">
      <c r="A136" s="968"/>
      <c r="B136" s="683">
        <v>42401</v>
      </c>
      <c r="C136" s="717"/>
      <c r="D136" s="576"/>
      <c r="E136" s="576"/>
      <c r="F136" s="576"/>
      <c r="G136" s="576"/>
      <c r="H136" s="576"/>
      <c r="I136" s="576"/>
      <c r="J136" s="576"/>
      <c r="K136" s="576"/>
      <c r="L136" s="749"/>
      <c r="M136" s="582"/>
      <c r="N136" s="578"/>
      <c r="O136" s="579"/>
      <c r="P136" s="579"/>
      <c r="Q136" s="579"/>
      <c r="R136" s="579"/>
      <c r="S136" s="579"/>
      <c r="T136" s="84"/>
      <c r="U136" s="258"/>
      <c r="V136" s="578"/>
      <c r="W136" s="579"/>
      <c r="X136" s="756"/>
      <c r="Y136" s="84"/>
      <c r="Z136" s="669"/>
      <c r="AA136" s="579"/>
      <c r="AB136" s="579"/>
      <c r="AC136" s="579"/>
      <c r="AD136" s="84"/>
      <c r="AE136" s="578"/>
      <c r="AF136" s="579"/>
      <c r="AG136" s="579"/>
      <c r="AH136" s="579"/>
      <c r="AI136" s="579"/>
      <c r="AJ136" s="579"/>
      <c r="AK136" s="579"/>
      <c r="AL136" s="579"/>
      <c r="AM136" s="579"/>
      <c r="AN136" s="579"/>
      <c r="AO136" s="579"/>
      <c r="AP136" s="579"/>
      <c r="AQ136" s="579"/>
      <c r="AR136" s="579"/>
      <c r="AS136" s="579"/>
      <c r="AT136" s="579"/>
      <c r="AU136" s="84"/>
    </row>
    <row r="137" spans="1:47" x14ac:dyDescent="0.25">
      <c r="A137" s="968"/>
      <c r="B137" s="683">
        <v>42430</v>
      </c>
      <c r="C137" s="97">
        <v>1.3</v>
      </c>
      <c r="D137" s="576"/>
      <c r="E137" s="576">
        <v>3.5</v>
      </c>
      <c r="F137" s="576">
        <v>3.4</v>
      </c>
      <c r="G137" s="576">
        <v>1.6</v>
      </c>
      <c r="H137" s="576">
        <v>2.5</v>
      </c>
      <c r="I137" s="576">
        <v>5.6</v>
      </c>
      <c r="J137" s="576">
        <v>1.8</v>
      </c>
      <c r="K137" s="576">
        <v>2.8</v>
      </c>
      <c r="L137" s="749">
        <v>4.3</v>
      </c>
      <c r="M137" s="582"/>
      <c r="N137" s="578">
        <v>308.33999999999997</v>
      </c>
      <c r="O137" s="579">
        <v>307.52999999999997</v>
      </c>
      <c r="P137" s="579">
        <v>308.58999999999997</v>
      </c>
      <c r="Q137" s="579">
        <v>308.95</v>
      </c>
      <c r="R137" s="579"/>
      <c r="S137" s="579">
        <v>308.64999999999998</v>
      </c>
      <c r="T137" s="84">
        <v>306.54000000000002</v>
      </c>
      <c r="U137" s="258"/>
      <c r="V137" s="578">
        <v>311.95</v>
      </c>
      <c r="W137" s="579">
        <v>312.64</v>
      </c>
      <c r="X137" s="756">
        <v>309.60000000000002</v>
      </c>
      <c r="Y137" s="84">
        <v>294.35000000000002</v>
      </c>
      <c r="Z137" s="669"/>
      <c r="AA137" s="579"/>
      <c r="AB137" s="579"/>
      <c r="AC137" s="579"/>
      <c r="AD137" s="84"/>
      <c r="AE137" s="578"/>
      <c r="AF137" s="579"/>
      <c r="AG137" s="579"/>
      <c r="AH137" s="579"/>
      <c r="AI137" s="579"/>
      <c r="AJ137" s="579"/>
      <c r="AK137" s="579"/>
      <c r="AL137" s="579"/>
      <c r="AM137" s="579"/>
      <c r="AN137" s="579"/>
      <c r="AO137" s="579"/>
      <c r="AP137" s="579"/>
      <c r="AQ137" s="579"/>
      <c r="AR137" s="579"/>
      <c r="AS137" s="579"/>
      <c r="AT137" s="579"/>
      <c r="AU137" s="84"/>
    </row>
    <row r="138" spans="1:47" x14ac:dyDescent="0.25">
      <c r="A138" s="968"/>
      <c r="B138" s="683">
        <v>42461</v>
      </c>
      <c r="C138" s="717"/>
      <c r="D138" s="576"/>
      <c r="E138" s="576"/>
      <c r="F138" s="576"/>
      <c r="G138" s="576"/>
      <c r="H138" s="576"/>
      <c r="I138" s="576"/>
      <c r="J138" s="576"/>
      <c r="K138" s="576"/>
      <c r="L138" s="749"/>
      <c r="M138" s="582"/>
      <c r="N138" s="578"/>
      <c r="O138" s="579"/>
      <c r="P138" s="579"/>
      <c r="Q138" s="579"/>
      <c r="R138" s="579"/>
      <c r="S138" s="579"/>
      <c r="T138" s="84"/>
      <c r="U138" s="258"/>
      <c r="V138" s="578"/>
      <c r="W138" s="579"/>
      <c r="X138" s="756"/>
      <c r="Y138" s="84"/>
      <c r="Z138" s="669">
        <v>1.5</v>
      </c>
      <c r="AA138" s="579">
        <v>0.22</v>
      </c>
      <c r="AB138" s="579">
        <v>0.55000000000000004</v>
      </c>
      <c r="AC138" s="579">
        <v>0</v>
      </c>
      <c r="AD138" s="84">
        <v>0.3</v>
      </c>
      <c r="AE138" s="578">
        <v>309.62</v>
      </c>
      <c r="AF138" s="579">
        <v>308.25</v>
      </c>
      <c r="AG138" s="579">
        <v>307.99</v>
      </c>
      <c r="AH138" s="579">
        <v>307.95</v>
      </c>
      <c r="AI138" s="579">
        <v>309.25</v>
      </c>
      <c r="AJ138" s="579">
        <v>308.69</v>
      </c>
      <c r="AK138" s="579">
        <v>309.14</v>
      </c>
      <c r="AL138" s="579"/>
      <c r="AM138" s="579">
        <v>308.83</v>
      </c>
      <c r="AN138" s="579"/>
      <c r="AO138" s="579">
        <v>309.13</v>
      </c>
      <c r="AP138" s="579">
        <v>308.14999999999998</v>
      </c>
      <c r="AQ138" s="579"/>
      <c r="AR138" s="579">
        <v>306.01</v>
      </c>
      <c r="AS138" s="579">
        <v>307.86</v>
      </c>
      <c r="AT138" s="579">
        <v>284.72000000000003</v>
      </c>
      <c r="AU138" s="84">
        <v>307.8</v>
      </c>
    </row>
    <row r="139" spans="1:47" x14ac:dyDescent="0.25">
      <c r="A139" s="968"/>
      <c r="B139" s="683">
        <v>42491</v>
      </c>
      <c r="C139" s="717">
        <v>1.9</v>
      </c>
      <c r="D139" s="576"/>
      <c r="E139" s="576">
        <v>2.4</v>
      </c>
      <c r="F139" s="576">
        <v>2.5</v>
      </c>
      <c r="G139" s="576">
        <v>1.6</v>
      </c>
      <c r="H139" s="576">
        <v>3.3</v>
      </c>
      <c r="I139" s="576">
        <v>6.1</v>
      </c>
      <c r="J139" s="576">
        <v>1.5</v>
      </c>
      <c r="K139" s="576">
        <v>2.5</v>
      </c>
      <c r="L139" s="749">
        <v>3.1</v>
      </c>
      <c r="M139" s="582"/>
      <c r="N139" s="578">
        <v>308.47000000000003</v>
      </c>
      <c r="O139" s="579">
        <v>307.48</v>
      </c>
      <c r="P139" s="579">
        <v>308.49</v>
      </c>
      <c r="Q139" s="579">
        <v>308.43</v>
      </c>
      <c r="R139" s="579"/>
      <c r="S139" s="579">
        <v>308.64999999999998</v>
      </c>
      <c r="T139" s="84">
        <v>306.39999999999998</v>
      </c>
      <c r="U139" s="258"/>
      <c r="V139" s="578">
        <v>311.87</v>
      </c>
      <c r="W139" s="579">
        <v>312.39999999999998</v>
      </c>
      <c r="X139" s="756">
        <v>309.37</v>
      </c>
      <c r="Y139" s="84">
        <v>294.24</v>
      </c>
      <c r="Z139" s="669"/>
      <c r="AA139" s="579"/>
      <c r="AB139" s="579"/>
      <c r="AC139" s="579"/>
      <c r="AD139" s="84"/>
      <c r="AE139" s="578"/>
      <c r="AF139" s="579"/>
      <c r="AG139" s="579"/>
      <c r="AH139" s="579"/>
      <c r="AI139" s="579"/>
      <c r="AJ139" s="579"/>
      <c r="AK139" s="579"/>
      <c r="AL139" s="579"/>
      <c r="AM139" s="579"/>
      <c r="AN139" s="579"/>
      <c r="AO139" s="579"/>
      <c r="AP139" s="579"/>
      <c r="AQ139" s="579"/>
      <c r="AR139" s="579"/>
      <c r="AS139" s="579"/>
      <c r="AT139" s="579"/>
      <c r="AU139" s="84"/>
    </row>
    <row r="140" spans="1:47" x14ac:dyDescent="0.25">
      <c r="A140" s="968"/>
      <c r="B140" s="683">
        <v>42522</v>
      </c>
      <c r="C140" s="717"/>
      <c r="D140" s="576"/>
      <c r="E140" s="576"/>
      <c r="F140" s="576"/>
      <c r="G140" s="576"/>
      <c r="H140" s="576"/>
      <c r="I140" s="576"/>
      <c r="J140" s="576"/>
      <c r="K140" s="576"/>
      <c r="L140" s="749"/>
      <c r="M140" s="582"/>
      <c r="N140" s="578"/>
      <c r="O140" s="579"/>
      <c r="P140" s="579"/>
      <c r="Q140" s="579"/>
      <c r="R140" s="579"/>
      <c r="S140" s="579"/>
      <c r="T140" s="84"/>
      <c r="U140" s="258"/>
      <c r="V140" s="578"/>
      <c r="W140" s="579"/>
      <c r="X140" s="756"/>
      <c r="Y140" s="84"/>
      <c r="Z140" s="669"/>
      <c r="AA140" s="579"/>
      <c r="AB140" s="579"/>
      <c r="AC140" s="579"/>
      <c r="AD140" s="84"/>
      <c r="AE140" s="578"/>
      <c r="AF140" s="579"/>
      <c r="AG140" s="579"/>
      <c r="AH140" s="579"/>
      <c r="AI140" s="579"/>
      <c r="AJ140" s="579"/>
      <c r="AK140" s="579"/>
      <c r="AL140" s="579"/>
      <c r="AM140" s="579"/>
      <c r="AN140" s="579"/>
      <c r="AO140" s="579"/>
      <c r="AP140" s="579"/>
      <c r="AQ140" s="579"/>
      <c r="AR140" s="579"/>
      <c r="AS140" s="579"/>
      <c r="AT140" s="579"/>
      <c r="AU140" s="84"/>
    </row>
    <row r="141" spans="1:47" x14ac:dyDescent="0.25">
      <c r="A141" s="968"/>
      <c r="B141" s="683">
        <v>42552</v>
      </c>
      <c r="C141" s="717">
        <v>1.1000000000000001</v>
      </c>
      <c r="D141" s="576"/>
      <c r="E141" s="576">
        <v>2.2000000000000002</v>
      </c>
      <c r="F141" s="576">
        <v>1.9</v>
      </c>
      <c r="G141" s="576">
        <v>1.5</v>
      </c>
      <c r="H141" s="576">
        <v>2.2000000000000002</v>
      </c>
      <c r="I141" s="576">
        <v>4.3</v>
      </c>
      <c r="J141" s="576">
        <v>1.4</v>
      </c>
      <c r="K141" s="576">
        <v>2.1</v>
      </c>
      <c r="L141" s="749">
        <v>3</v>
      </c>
      <c r="M141" s="582"/>
      <c r="N141" s="578">
        <v>308.42</v>
      </c>
      <c r="O141" s="579">
        <v>307.39999999999998</v>
      </c>
      <c r="P141" s="579">
        <v>308.45</v>
      </c>
      <c r="Q141" s="579">
        <v>308.39999999999998</v>
      </c>
      <c r="R141" s="579"/>
      <c r="S141" s="579">
        <v>308.64999999999998</v>
      </c>
      <c r="T141" s="84">
        <v>306.37</v>
      </c>
      <c r="U141" s="258"/>
      <c r="V141" s="578">
        <v>311.83999999999997</v>
      </c>
      <c r="W141" s="579">
        <v>312.33999999999997</v>
      </c>
      <c r="X141" s="756">
        <v>309.31</v>
      </c>
      <c r="Y141" s="84">
        <v>294.12</v>
      </c>
      <c r="Z141" s="669"/>
      <c r="AA141" s="579"/>
      <c r="AB141" s="579"/>
      <c r="AC141" s="579"/>
      <c r="AD141" s="84"/>
      <c r="AE141" s="578">
        <v>309.43</v>
      </c>
      <c r="AF141" s="579">
        <v>308.22000000000003</v>
      </c>
      <c r="AG141" s="579">
        <v>307.95</v>
      </c>
      <c r="AH141" s="579">
        <v>307.91000000000003</v>
      </c>
      <c r="AI141" s="579">
        <v>309.19</v>
      </c>
      <c r="AJ141" s="579">
        <v>308.55</v>
      </c>
      <c r="AK141" s="579">
        <v>309.06</v>
      </c>
      <c r="AL141" s="579">
        <v>309.31</v>
      </c>
      <c r="AM141" s="579">
        <v>308.77999999999997</v>
      </c>
      <c r="AN141" s="579">
        <v>309.20999999999998</v>
      </c>
      <c r="AO141" s="579">
        <v>309</v>
      </c>
      <c r="AP141" s="579">
        <v>308.02</v>
      </c>
      <c r="AQ141" s="579"/>
      <c r="AR141" s="579">
        <v>305.95999999999998</v>
      </c>
      <c r="AS141" s="579">
        <v>307.8</v>
      </c>
      <c r="AT141" s="579">
        <v>284.37</v>
      </c>
      <c r="AU141" s="84">
        <v>307.60000000000002</v>
      </c>
    </row>
    <row r="142" spans="1:47" x14ac:dyDescent="0.25">
      <c r="A142" s="968"/>
      <c r="B142" s="683">
        <v>42583</v>
      </c>
      <c r="C142" s="717"/>
      <c r="D142" s="576"/>
      <c r="E142" s="576"/>
      <c r="F142" s="576"/>
      <c r="G142" s="576"/>
      <c r="H142" s="576"/>
      <c r="I142" s="576"/>
      <c r="J142" s="576"/>
      <c r="K142" s="576"/>
      <c r="L142" s="749"/>
      <c r="M142" s="582"/>
      <c r="N142" s="578"/>
      <c r="O142" s="579"/>
      <c r="P142" s="579"/>
      <c r="Q142" s="579"/>
      <c r="R142" s="579"/>
      <c r="S142" s="579"/>
      <c r="T142" s="84"/>
      <c r="U142" s="258"/>
      <c r="V142" s="578"/>
      <c r="W142" s="579"/>
      <c r="X142" s="756"/>
      <c r="Y142" s="84"/>
      <c r="Z142" s="669"/>
      <c r="AA142" s="579"/>
      <c r="AB142" s="579"/>
      <c r="AC142" s="579"/>
      <c r="AD142" s="84"/>
      <c r="AE142" s="578"/>
      <c r="AF142" s="579"/>
      <c r="AG142" s="579"/>
      <c r="AH142" s="579"/>
      <c r="AI142" s="579"/>
      <c r="AJ142" s="579"/>
      <c r="AK142" s="579"/>
      <c r="AL142" s="579"/>
      <c r="AM142" s="579"/>
      <c r="AN142" s="579"/>
      <c r="AO142" s="579"/>
      <c r="AP142" s="579"/>
      <c r="AQ142" s="579"/>
      <c r="AR142" s="579"/>
      <c r="AS142" s="579"/>
      <c r="AT142" s="579"/>
      <c r="AU142" s="84"/>
    </row>
    <row r="143" spans="1:47" x14ac:dyDescent="0.25">
      <c r="A143" s="968"/>
      <c r="B143" s="683">
        <v>42614</v>
      </c>
      <c r="C143" s="717">
        <v>0.8</v>
      </c>
      <c r="D143" s="576"/>
      <c r="E143" s="576">
        <v>2</v>
      </c>
      <c r="F143" s="576">
        <v>1.4</v>
      </c>
      <c r="G143" s="576">
        <v>1.1000000000000001</v>
      </c>
      <c r="H143" s="576">
        <v>1.3</v>
      </c>
      <c r="I143" s="576">
        <v>3.9</v>
      </c>
      <c r="J143" s="576">
        <v>1</v>
      </c>
      <c r="K143" s="576">
        <v>1.9</v>
      </c>
      <c r="L143" s="749">
        <v>2.5</v>
      </c>
      <c r="M143" s="582"/>
      <c r="N143" s="578">
        <v>308.3</v>
      </c>
      <c r="O143" s="579">
        <v>307.37</v>
      </c>
      <c r="P143" s="579">
        <v>308.39</v>
      </c>
      <c r="Q143" s="579">
        <v>308.27</v>
      </c>
      <c r="R143" s="579"/>
      <c r="S143" s="579">
        <v>308.64999999999998</v>
      </c>
      <c r="T143" s="84">
        <v>306.33</v>
      </c>
      <c r="U143" s="258"/>
      <c r="V143" s="578">
        <v>311.72000000000003</v>
      </c>
      <c r="W143" s="579">
        <v>312.23</v>
      </c>
      <c r="X143" s="756">
        <v>309.06</v>
      </c>
      <c r="Y143" s="84">
        <v>293.97000000000003</v>
      </c>
      <c r="Z143" s="669">
        <v>1.3</v>
      </c>
      <c r="AA143" s="579">
        <v>0.1</v>
      </c>
      <c r="AB143" s="579">
        <v>0.32</v>
      </c>
      <c r="AC143" s="579">
        <v>0</v>
      </c>
      <c r="AD143" s="84">
        <v>0.1</v>
      </c>
      <c r="AE143" s="578"/>
      <c r="AF143" s="579"/>
      <c r="AG143" s="579"/>
      <c r="AH143" s="579"/>
      <c r="AI143" s="579"/>
      <c r="AJ143" s="579"/>
      <c r="AK143" s="579"/>
      <c r="AL143" s="579"/>
      <c r="AM143" s="579"/>
      <c r="AN143" s="579"/>
      <c r="AO143" s="579"/>
      <c r="AP143" s="579"/>
      <c r="AQ143" s="579"/>
      <c r="AR143" s="579"/>
      <c r="AS143" s="579"/>
      <c r="AT143" s="579"/>
      <c r="AU143" s="84"/>
    </row>
    <row r="144" spans="1:47" x14ac:dyDescent="0.25">
      <c r="A144" s="968"/>
      <c r="B144" s="683">
        <v>42644</v>
      </c>
      <c r="C144" s="717"/>
      <c r="D144" s="576"/>
      <c r="E144" s="576"/>
      <c r="F144" s="576"/>
      <c r="G144" s="576"/>
      <c r="H144" s="576"/>
      <c r="I144" s="576"/>
      <c r="J144" s="576"/>
      <c r="K144" s="576"/>
      <c r="L144" s="749"/>
      <c r="M144" s="582"/>
      <c r="N144" s="578"/>
      <c r="O144" s="579"/>
      <c r="P144" s="579"/>
      <c r="Q144" s="579"/>
      <c r="R144" s="579"/>
      <c r="S144" s="579"/>
      <c r="T144" s="84"/>
      <c r="U144" s="258"/>
      <c r="V144" s="578"/>
      <c r="W144" s="579"/>
      <c r="X144" s="756"/>
      <c r="Y144" s="84"/>
      <c r="Z144" s="669"/>
      <c r="AA144" s="579"/>
      <c r="AB144" s="579"/>
      <c r="AC144" s="579"/>
      <c r="AD144" s="84"/>
      <c r="AE144" s="578">
        <v>309.27</v>
      </c>
      <c r="AF144" s="579">
        <v>308.18</v>
      </c>
      <c r="AG144" s="579">
        <v>307.89</v>
      </c>
      <c r="AH144" s="579">
        <v>307.85000000000002</v>
      </c>
      <c r="AI144" s="579"/>
      <c r="AJ144" s="579">
        <v>308.48</v>
      </c>
      <c r="AK144" s="579">
        <v>309.04000000000002</v>
      </c>
      <c r="AL144" s="579">
        <v>309.2</v>
      </c>
      <c r="AM144" s="579">
        <v>308.82</v>
      </c>
      <c r="AN144" s="579"/>
      <c r="AO144" s="579">
        <v>308.95999999999998</v>
      </c>
      <c r="AP144" s="579">
        <v>307.97000000000003</v>
      </c>
      <c r="AQ144" s="579"/>
      <c r="AR144" s="579">
        <v>305.76</v>
      </c>
      <c r="AS144" s="579">
        <v>307.7</v>
      </c>
      <c r="AT144" s="579">
        <v>282.77</v>
      </c>
      <c r="AU144" s="84">
        <v>307.11</v>
      </c>
    </row>
    <row r="145" spans="1:47" x14ac:dyDescent="0.25">
      <c r="A145" s="968"/>
      <c r="B145" s="683">
        <v>42675</v>
      </c>
      <c r="C145" s="717"/>
      <c r="D145" s="576"/>
      <c r="E145" s="576"/>
      <c r="F145" s="576"/>
      <c r="G145" s="576"/>
      <c r="H145" s="576"/>
      <c r="I145" s="576"/>
      <c r="J145" s="576"/>
      <c r="K145" s="576"/>
      <c r="L145" s="749"/>
      <c r="M145" s="582"/>
      <c r="N145" s="578">
        <v>308.22000000000003</v>
      </c>
      <c r="O145" s="579">
        <v>307.38</v>
      </c>
      <c r="P145" s="579">
        <v>308.35000000000002</v>
      </c>
      <c r="Q145" s="579">
        <v>308.31</v>
      </c>
      <c r="R145" s="579"/>
      <c r="S145" s="579">
        <v>308.64999999999998</v>
      </c>
      <c r="T145" s="84">
        <v>306.33999999999997</v>
      </c>
      <c r="U145" s="258"/>
      <c r="V145" s="578">
        <v>311.81</v>
      </c>
      <c r="W145" s="579">
        <v>312.27999999999997</v>
      </c>
      <c r="X145" s="756">
        <v>309.29000000000002</v>
      </c>
      <c r="Y145" s="84">
        <v>294.01</v>
      </c>
      <c r="Z145" s="669"/>
      <c r="AA145" s="579"/>
      <c r="AB145" s="579"/>
      <c r="AC145" s="579"/>
      <c r="AD145" s="84"/>
      <c r="AE145" s="578"/>
      <c r="AF145" s="579"/>
      <c r="AG145" s="579"/>
      <c r="AH145" s="579"/>
      <c r="AI145" s="579"/>
      <c r="AJ145" s="579"/>
      <c r="AK145" s="579"/>
      <c r="AL145" s="579"/>
      <c r="AM145" s="579"/>
      <c r="AN145" s="579"/>
      <c r="AO145" s="579"/>
      <c r="AP145" s="579"/>
      <c r="AQ145" s="579"/>
      <c r="AR145" s="579"/>
      <c r="AS145" s="579"/>
      <c r="AT145" s="579"/>
      <c r="AU145" s="84"/>
    </row>
    <row r="146" spans="1:47" ht="13.8" thickBot="1" x14ac:dyDescent="0.3">
      <c r="A146" s="969"/>
      <c r="B146" s="684">
        <v>42705</v>
      </c>
      <c r="C146" s="839">
        <v>1.4</v>
      </c>
      <c r="D146" s="679"/>
      <c r="E146" s="679">
        <v>2.5</v>
      </c>
      <c r="F146" s="679">
        <v>2.2999999999999998</v>
      </c>
      <c r="G146" s="679">
        <v>1.3</v>
      </c>
      <c r="H146" s="679">
        <v>1.9</v>
      </c>
      <c r="I146" s="679">
        <v>4.9000000000000004</v>
      </c>
      <c r="J146" s="679">
        <v>1.6</v>
      </c>
      <c r="K146" s="679">
        <v>2.1</v>
      </c>
      <c r="L146" s="752">
        <v>2.6</v>
      </c>
      <c r="M146" s="681"/>
      <c r="N146" s="93"/>
      <c r="O146" s="44"/>
      <c r="P146" s="44"/>
      <c r="Q146" s="44"/>
      <c r="R146" s="44"/>
      <c r="S146" s="44"/>
      <c r="T146" s="48"/>
      <c r="U146" s="101"/>
      <c r="V146" s="93"/>
      <c r="W146" s="44"/>
      <c r="X146" s="45"/>
      <c r="Y146" s="48"/>
      <c r="Z146" s="47"/>
      <c r="AA146" s="44"/>
      <c r="AB146" s="44"/>
      <c r="AC146" s="44"/>
      <c r="AD146" s="48"/>
      <c r="AE146" s="93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8"/>
    </row>
    <row r="147" spans="1:47" x14ac:dyDescent="0.25">
      <c r="A147" s="621">
        <v>2005</v>
      </c>
      <c r="B147" s="984" t="s">
        <v>105</v>
      </c>
      <c r="C147" s="794">
        <f t="shared" ref="C147:L147" si="0">AVERAGE(C4:C15)</f>
        <v>2.2706499309448374</v>
      </c>
      <c r="D147" s="13">
        <f t="shared" si="0"/>
        <v>0.79912538866126182</v>
      </c>
      <c r="E147" s="13">
        <f t="shared" si="0"/>
        <v>4.1687945387945389</v>
      </c>
      <c r="F147" s="13">
        <f t="shared" si="0"/>
        <v>5.322326457275147</v>
      </c>
      <c r="G147" s="13">
        <f t="shared" si="0"/>
        <v>2.5813530713202577</v>
      </c>
      <c r="H147" s="13">
        <f t="shared" si="0"/>
        <v>2.4400643065051106</v>
      </c>
      <c r="I147" s="13">
        <f t="shared" si="0"/>
        <v>4.803710008451044</v>
      </c>
      <c r="J147" s="13">
        <f t="shared" si="0"/>
        <v>0.82655106636430908</v>
      </c>
      <c r="K147" s="13">
        <f t="shared" si="0"/>
        <v>3.4043884527728538</v>
      </c>
      <c r="L147" s="387">
        <f t="shared" si="0"/>
        <v>2.9666611884785046</v>
      </c>
      <c r="M147" s="369"/>
      <c r="N147" s="386">
        <f t="shared" ref="N147:AD147" si="1">AVERAGE(N4:N15)</f>
        <v>308.37444444444441</v>
      </c>
      <c r="O147" s="13">
        <f t="shared" si="1"/>
        <v>307.834</v>
      </c>
      <c r="P147" s="13">
        <f t="shared" si="1"/>
        <v>308.69199999999995</v>
      </c>
      <c r="Q147" s="13">
        <f t="shared" si="1"/>
        <v>309.66899999999998</v>
      </c>
      <c r="R147" s="13">
        <f t="shared" si="1"/>
        <v>308.14200000000005</v>
      </c>
      <c r="S147" s="13">
        <f t="shared" si="1"/>
        <v>308.87299999999999</v>
      </c>
      <c r="T147" s="387">
        <f t="shared" si="1"/>
        <v>306.59900000000005</v>
      </c>
      <c r="U147" s="388">
        <f t="shared" si="1"/>
        <v>304.50888888888892</v>
      </c>
      <c r="V147" s="386">
        <f t="shared" si="1"/>
        <v>311.94200000000001</v>
      </c>
      <c r="W147" s="13">
        <f t="shared" si="1"/>
        <v>312.41499999999996</v>
      </c>
      <c r="X147" s="13">
        <f t="shared" si="1"/>
        <v>309.69499999999999</v>
      </c>
      <c r="Y147" s="387">
        <f t="shared" si="1"/>
        <v>294.19200000000001</v>
      </c>
      <c r="Z147" s="386">
        <f t="shared" si="1"/>
        <v>1.73125</v>
      </c>
      <c r="AA147" s="13">
        <f t="shared" si="1"/>
        <v>0.1225</v>
      </c>
      <c r="AB147" s="13">
        <f t="shared" si="1"/>
        <v>0.48750000000000004</v>
      </c>
      <c r="AC147" s="13">
        <f t="shared" si="1"/>
        <v>0.31</v>
      </c>
      <c r="AD147" s="387">
        <f t="shared" si="1"/>
        <v>0.2071428571428571</v>
      </c>
      <c r="AE147" s="386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>
        <f>AVERAGE(AO4:AO15)</f>
        <v>309.26</v>
      </c>
      <c r="AP147" s="13"/>
      <c r="AQ147" s="13"/>
      <c r="AR147" s="13"/>
      <c r="AS147" s="13"/>
      <c r="AT147" s="13"/>
      <c r="AU147" s="387"/>
    </row>
    <row r="148" spans="1:47" x14ac:dyDescent="0.25">
      <c r="A148" s="585">
        <v>2006</v>
      </c>
      <c r="B148" s="985"/>
      <c r="C148" s="795">
        <f t="shared" ref="C148:L148" si="2">AVERAGE(C16:C27)</f>
        <v>2.6340000000000003</v>
      </c>
      <c r="D148" s="29">
        <f t="shared" si="2"/>
        <v>1.2375</v>
      </c>
      <c r="E148" s="29">
        <f t="shared" si="2"/>
        <v>5.0716666666666663</v>
      </c>
      <c r="F148" s="29">
        <f t="shared" si="2"/>
        <v>6.9433333333333325</v>
      </c>
      <c r="G148" s="29">
        <f t="shared" si="2"/>
        <v>2.9137500000000003</v>
      </c>
      <c r="H148" s="29">
        <f t="shared" si="2"/>
        <v>2.6500000000000004</v>
      </c>
      <c r="I148" s="29">
        <f t="shared" si="2"/>
        <v>4.2479999999999993</v>
      </c>
      <c r="J148" s="29">
        <f t="shared" si="2"/>
        <v>0.70500000000000007</v>
      </c>
      <c r="K148" s="29">
        <f t="shared" si="2"/>
        <v>4.266</v>
      </c>
      <c r="L148" s="75">
        <f t="shared" si="2"/>
        <v>5.94</v>
      </c>
      <c r="M148" s="370"/>
      <c r="N148" s="381">
        <f t="shared" ref="N148:AD148" si="3">AVERAGE(N16:N27)</f>
        <v>308.38571428571424</v>
      </c>
      <c r="O148" s="29">
        <f t="shared" si="3"/>
        <v>307.97999999999996</v>
      </c>
      <c r="P148" s="29">
        <f t="shared" si="3"/>
        <v>308.81142857142856</v>
      </c>
      <c r="Q148" s="29">
        <f t="shared" si="3"/>
        <v>309.69428571428574</v>
      </c>
      <c r="R148" s="29">
        <f t="shared" si="3"/>
        <v>308.51142857142855</v>
      </c>
      <c r="S148" s="29">
        <f t="shared" si="3"/>
        <v>309.09857142857146</v>
      </c>
      <c r="T148" s="75">
        <f t="shared" si="3"/>
        <v>306.88142857142856</v>
      </c>
      <c r="U148" s="382">
        <f t="shared" si="3"/>
        <v>305.19499999999999</v>
      </c>
      <c r="V148" s="381">
        <f t="shared" si="3"/>
        <v>312.27750000000009</v>
      </c>
      <c r="W148" s="29">
        <f t="shared" si="3"/>
        <v>312.82333333333327</v>
      </c>
      <c r="X148" s="29">
        <f t="shared" si="3"/>
        <v>309.85250000000002</v>
      </c>
      <c r="Y148" s="75">
        <f t="shared" si="3"/>
        <v>294.35249999999996</v>
      </c>
      <c r="Z148" s="381">
        <f t="shared" si="3"/>
        <v>2.0299999999999998</v>
      </c>
      <c r="AA148" s="29">
        <f t="shared" si="3"/>
        <v>0.10000000000000002</v>
      </c>
      <c r="AB148" s="29">
        <f t="shared" si="3"/>
        <v>0.48</v>
      </c>
      <c r="AC148" s="29">
        <f t="shared" si="3"/>
        <v>0.35666666666666663</v>
      </c>
      <c r="AD148" s="75">
        <f t="shared" si="3"/>
        <v>0.2</v>
      </c>
      <c r="AE148" s="381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>
        <f>AVERAGE(AO18:AO27)</f>
        <v>309.47000000000003</v>
      </c>
      <c r="AP148" s="29"/>
      <c r="AQ148" s="29"/>
      <c r="AR148" s="29"/>
      <c r="AS148" s="29"/>
      <c r="AT148" s="29"/>
      <c r="AU148" s="75"/>
    </row>
    <row r="149" spans="1:47" x14ac:dyDescent="0.25">
      <c r="A149" s="585">
        <v>2007</v>
      </c>
      <c r="B149" s="985"/>
      <c r="C149" s="795">
        <f t="shared" ref="C149:L149" si="4">AVERAGE(C28:C39)</f>
        <v>2.5975000000000001</v>
      </c>
      <c r="D149" s="29">
        <f t="shared" si="4"/>
        <v>1.5833333333333333</v>
      </c>
      <c r="E149" s="29">
        <f t="shared" si="4"/>
        <v>5.7925000000000004</v>
      </c>
      <c r="F149" s="29">
        <f t="shared" si="4"/>
        <v>6.83</v>
      </c>
      <c r="G149" s="29">
        <f t="shared" si="4"/>
        <v>2.8590909090909089</v>
      </c>
      <c r="H149" s="29">
        <f t="shared" si="4"/>
        <v>2.6790909090909092</v>
      </c>
      <c r="I149" s="29">
        <f t="shared" si="4"/>
        <v>5.87</v>
      </c>
      <c r="J149" s="29">
        <f t="shared" si="4"/>
        <v>0.60454545454545461</v>
      </c>
      <c r="K149" s="29">
        <f t="shared" si="4"/>
        <v>4.0199999999999996</v>
      </c>
      <c r="L149" s="75">
        <f t="shared" si="4"/>
        <v>5.6</v>
      </c>
      <c r="M149" s="370"/>
      <c r="N149" s="381">
        <f t="shared" ref="N149:AP149" si="5">AVERAGE(N28:N39)</f>
        <v>308.42</v>
      </c>
      <c r="O149" s="29">
        <f t="shared" si="5"/>
        <v>310.91199999999998</v>
      </c>
      <c r="P149" s="29">
        <f t="shared" si="5"/>
        <v>309.18400000000003</v>
      </c>
      <c r="Q149" s="29">
        <f t="shared" si="5"/>
        <v>311.26600000000002</v>
      </c>
      <c r="R149" s="29">
        <f t="shared" si="5"/>
        <v>308.93599999999998</v>
      </c>
      <c r="S149" s="29">
        <f t="shared" si="5"/>
        <v>308.82400000000001</v>
      </c>
      <c r="T149" s="75">
        <f t="shared" si="5"/>
        <v>306.786</v>
      </c>
      <c r="U149" s="382">
        <f t="shared" si="5"/>
        <v>304.66000000000003</v>
      </c>
      <c r="V149" s="381">
        <f t="shared" si="5"/>
        <v>312.26</v>
      </c>
      <c r="W149" s="29">
        <f t="shared" si="5"/>
        <v>312.76000000000005</v>
      </c>
      <c r="X149" s="29">
        <f t="shared" si="5"/>
        <v>310.27</v>
      </c>
      <c r="Y149" s="75">
        <f t="shared" si="5"/>
        <v>294.30333333333334</v>
      </c>
      <c r="Z149" s="381">
        <f t="shared" si="5"/>
        <v>2.09</v>
      </c>
      <c r="AA149" s="29">
        <f t="shared" si="5"/>
        <v>0.14500000000000002</v>
      </c>
      <c r="AB149" s="29">
        <f t="shared" si="5"/>
        <v>0.72</v>
      </c>
      <c r="AC149" s="29">
        <f t="shared" si="5"/>
        <v>0.36499999999999999</v>
      </c>
      <c r="AD149" s="75">
        <f t="shared" si="5"/>
        <v>0.20500000000000002</v>
      </c>
      <c r="AE149" s="381">
        <f t="shared" si="5"/>
        <v>310.61500000000001</v>
      </c>
      <c r="AF149" s="29">
        <f t="shared" si="5"/>
        <v>308.53666666666663</v>
      </c>
      <c r="AG149" s="29">
        <f t="shared" si="5"/>
        <v>308.47000000000003</v>
      </c>
      <c r="AH149" s="29">
        <f t="shared" si="5"/>
        <v>308.36666666666673</v>
      </c>
      <c r="AI149" s="29">
        <f t="shared" si="5"/>
        <v>310.3533333333333</v>
      </c>
      <c r="AJ149" s="29">
        <f t="shared" si="5"/>
        <v>309.22000000000003</v>
      </c>
      <c r="AK149" s="29">
        <f t="shared" si="5"/>
        <v>309.92333333333335</v>
      </c>
      <c r="AL149" s="29">
        <f t="shared" si="5"/>
        <v>310.07</v>
      </c>
      <c r="AM149" s="29">
        <f t="shared" si="5"/>
        <v>309.7</v>
      </c>
      <c r="AN149" s="29">
        <f t="shared" si="5"/>
        <v>310.06666666666666</v>
      </c>
      <c r="AO149" s="29">
        <f t="shared" si="5"/>
        <v>309.84000000000003</v>
      </c>
      <c r="AP149" s="29">
        <f t="shared" si="5"/>
        <v>308.51333333333332</v>
      </c>
      <c r="AQ149" s="29" t="s">
        <v>29</v>
      </c>
      <c r="AR149" s="29">
        <f>AVERAGE(AR28:AR39)</f>
        <v>306.71333333333337</v>
      </c>
      <c r="AS149" s="29">
        <f>AVERAGE(AS28:AS39)</f>
        <v>308.53000000000003</v>
      </c>
      <c r="AT149" s="29">
        <f>AVERAGE(AT28:AT39)</f>
        <v>284.36500000000001</v>
      </c>
      <c r="AU149" s="75">
        <f>AVERAGE(AU28:AU39)</f>
        <v>308.21333333333331</v>
      </c>
    </row>
    <row r="150" spans="1:47" x14ac:dyDescent="0.25">
      <c r="A150" s="585">
        <v>2008</v>
      </c>
      <c r="B150" s="985"/>
      <c r="C150" s="795">
        <f>AVERAGE(C40:C51)</f>
        <v>2.3250000000000002</v>
      </c>
      <c r="D150" s="29">
        <f>AVERAGE(D40:D51)</f>
        <v>0.64600000000000013</v>
      </c>
      <c r="E150" s="29">
        <f>AVERAGE(E40:E51)</f>
        <v>3.9050000000000002</v>
      </c>
      <c r="F150" s="29">
        <f>AVERAGE(E40:E51)</f>
        <v>3.9050000000000002</v>
      </c>
      <c r="G150" s="29">
        <f t="shared" ref="G150:L150" si="6">AVERAGE(G40:G51)</f>
        <v>2.524545454545454</v>
      </c>
      <c r="H150" s="29">
        <f t="shared" si="6"/>
        <v>2.3536363636363635</v>
      </c>
      <c r="I150" s="29">
        <f t="shared" si="6"/>
        <v>5.2175000000000002</v>
      </c>
      <c r="J150" s="29">
        <f t="shared" si="6"/>
        <v>0.56272727272727263</v>
      </c>
      <c r="K150" s="29">
        <f t="shared" si="6"/>
        <v>3.6949999999999998</v>
      </c>
      <c r="L150" s="75">
        <f t="shared" si="6"/>
        <v>2.3125</v>
      </c>
      <c r="M150" s="370"/>
      <c r="N150" s="381">
        <f t="shared" ref="N150:T150" si="7">AVERAGE(N40:N51)</f>
        <v>308.44</v>
      </c>
      <c r="O150" s="29">
        <f t="shared" si="7"/>
        <v>307.81599999999997</v>
      </c>
      <c r="P150" s="29">
        <f t="shared" si="7"/>
        <v>308.76400000000001</v>
      </c>
      <c r="Q150" s="29">
        <f t="shared" si="7"/>
        <v>309.74799999999999</v>
      </c>
      <c r="R150" s="29">
        <f t="shared" si="7"/>
        <v>308.13799999999998</v>
      </c>
      <c r="S150" s="29">
        <f t="shared" si="7"/>
        <v>308.90000000000003</v>
      </c>
      <c r="T150" s="75">
        <f t="shared" si="7"/>
        <v>306.58800000000002</v>
      </c>
      <c r="U150" s="382"/>
      <c r="V150" s="381">
        <f t="shared" ref="V150:AM150" si="8">AVERAGE(V40:V51)</f>
        <v>311.96999999999997</v>
      </c>
      <c r="W150" s="29">
        <f t="shared" si="8"/>
        <v>312.42999999999995</v>
      </c>
      <c r="X150" s="29">
        <f t="shared" si="8"/>
        <v>309.904</v>
      </c>
      <c r="Y150" s="75">
        <f t="shared" si="8"/>
        <v>294.27199999999999</v>
      </c>
      <c r="Z150" s="381">
        <f t="shared" si="8"/>
        <v>2.0949999999999998</v>
      </c>
      <c r="AA150" s="29">
        <f t="shared" si="8"/>
        <v>0.115</v>
      </c>
      <c r="AB150" s="29">
        <f t="shared" si="8"/>
        <v>0.70500000000000007</v>
      </c>
      <c r="AC150" s="29">
        <f t="shared" si="8"/>
        <v>0.33499999999999996</v>
      </c>
      <c r="AD150" s="75">
        <f t="shared" si="8"/>
        <v>0.19999999999999998</v>
      </c>
      <c r="AE150" s="381">
        <f t="shared" si="8"/>
        <v>310.07500000000005</v>
      </c>
      <c r="AF150" s="29">
        <f t="shared" si="8"/>
        <v>308.52</v>
      </c>
      <c r="AG150" s="29">
        <f t="shared" si="8"/>
        <v>308.27</v>
      </c>
      <c r="AH150" s="29">
        <f t="shared" si="8"/>
        <v>308.24</v>
      </c>
      <c r="AI150" s="29">
        <f t="shared" si="8"/>
        <v>309.65499999999997</v>
      </c>
      <c r="AJ150" s="29">
        <f t="shared" si="8"/>
        <v>309.03999999999996</v>
      </c>
      <c r="AK150" s="29">
        <f t="shared" si="8"/>
        <v>309.58500000000004</v>
      </c>
      <c r="AL150" s="29">
        <f t="shared" si="8"/>
        <v>309.72500000000002</v>
      </c>
      <c r="AM150" s="29">
        <f t="shared" si="8"/>
        <v>309.47000000000003</v>
      </c>
      <c r="AN150" s="29"/>
      <c r="AO150" s="29">
        <f>AVERAGE(AO40:AO51)</f>
        <v>309.51</v>
      </c>
      <c r="AP150" s="29">
        <f>AVERAGE(AP40:AP51)</f>
        <v>308.375</v>
      </c>
      <c r="AQ150" s="29" t="s">
        <v>29</v>
      </c>
      <c r="AR150" s="29">
        <f>AVERAGE(AR40:AR51)</f>
        <v>306.54500000000002</v>
      </c>
      <c r="AS150" s="29">
        <f>AVERAGE(AS40:AS51)</f>
        <v>308.45499999999998</v>
      </c>
      <c r="AT150" s="29">
        <f>AVERAGE(AT40:AT51)</f>
        <v>285.62</v>
      </c>
      <c r="AU150" s="75">
        <f>AVERAGE(AU40:AU51)</f>
        <v>308.14999999999998</v>
      </c>
    </row>
    <row r="151" spans="1:47" x14ac:dyDescent="0.25">
      <c r="A151" s="585">
        <v>2009</v>
      </c>
      <c r="B151" s="985"/>
      <c r="C151" s="795">
        <f t="shared" ref="C151:L151" si="9">AVERAGE(C52:C63)</f>
        <v>1.9700000000000002</v>
      </c>
      <c r="D151" s="29">
        <f t="shared" si="9"/>
        <v>0.35272727272727278</v>
      </c>
      <c r="E151" s="29">
        <f t="shared" si="9"/>
        <v>3.5625</v>
      </c>
      <c r="F151" s="29">
        <f t="shared" si="9"/>
        <v>2.1625000000000001</v>
      </c>
      <c r="G151" s="29">
        <f t="shared" si="9"/>
        <v>2.2145454545454544</v>
      </c>
      <c r="H151" s="29">
        <f t="shared" si="9"/>
        <v>2.1500000000000004</v>
      </c>
      <c r="I151" s="29">
        <f t="shared" si="9"/>
        <v>7.3174999999999999</v>
      </c>
      <c r="J151" s="29">
        <f t="shared" si="9"/>
        <v>0.57363636363636372</v>
      </c>
      <c r="K151" s="29">
        <f t="shared" si="9"/>
        <v>3.0749999999999997</v>
      </c>
      <c r="L151" s="75">
        <f t="shared" si="9"/>
        <v>5.5125000000000002</v>
      </c>
      <c r="M151" s="370"/>
      <c r="N151" s="381">
        <f t="shared" ref="N151:T151" si="10">AVERAGE(N54:N62)</f>
        <v>308.41400000000004</v>
      </c>
      <c r="O151" s="29">
        <f t="shared" si="10"/>
        <v>307.55399999999997</v>
      </c>
      <c r="P151" s="29">
        <f t="shared" si="10"/>
        <v>308.66199999999998</v>
      </c>
      <c r="Q151" s="29">
        <f t="shared" si="10"/>
        <v>309.68599999999998</v>
      </c>
      <c r="R151" s="29">
        <f t="shared" si="10"/>
        <v>307.93199999999996</v>
      </c>
      <c r="S151" s="29">
        <f t="shared" si="10"/>
        <v>308.75599999999997</v>
      </c>
      <c r="T151" s="75">
        <f t="shared" si="10"/>
        <v>306.58800000000002</v>
      </c>
      <c r="U151" s="382"/>
      <c r="V151" s="381">
        <f>AVERAGE(V54:V62)</f>
        <v>311.89999999999998</v>
      </c>
      <c r="W151" s="29">
        <f>AVERAGE(W54:W62)</f>
        <v>312.37600000000003</v>
      </c>
      <c r="X151" s="29">
        <f>AVERAGE(X54:X62)</f>
        <v>309.71199999999999</v>
      </c>
      <c r="Y151" s="75">
        <f>AVERAGE(Y54:Y62)</f>
        <v>294.15399999999994</v>
      </c>
      <c r="Z151" s="381">
        <f>AVERAGE(Z54:Z60)</f>
        <v>2.04</v>
      </c>
      <c r="AA151" s="29">
        <v>0.12</v>
      </c>
      <c r="AB151" s="29">
        <v>0.35</v>
      </c>
      <c r="AC151" s="29">
        <f>AVERAGE(AC54:AC61)</f>
        <v>0.22500000000000001</v>
      </c>
      <c r="AD151" s="75">
        <f>AVERAGE(AD54:AD61)</f>
        <v>1.4999999999999999E-2</v>
      </c>
      <c r="AE151" s="381">
        <f t="shared" ref="AE151:AM151" si="11">AVERAGE(AE56:AE60)</f>
        <v>309.94500000000005</v>
      </c>
      <c r="AF151" s="29">
        <f t="shared" si="11"/>
        <v>308.46500000000003</v>
      </c>
      <c r="AG151" s="29">
        <f t="shared" si="11"/>
        <v>308.14499999999998</v>
      </c>
      <c r="AH151" s="29">
        <f t="shared" si="11"/>
        <v>308.09500000000003</v>
      </c>
      <c r="AI151" s="29">
        <f t="shared" si="11"/>
        <v>309.43</v>
      </c>
      <c r="AJ151" s="29">
        <f t="shared" si="11"/>
        <v>308.82</v>
      </c>
      <c r="AK151" s="29">
        <f t="shared" si="11"/>
        <v>309.375</v>
      </c>
      <c r="AL151" s="29">
        <f t="shared" si="11"/>
        <v>309.49</v>
      </c>
      <c r="AM151" s="29">
        <f t="shared" si="11"/>
        <v>309.255</v>
      </c>
      <c r="AN151" s="29">
        <f>AVERAGE(AN54:AN60)</f>
        <v>309.51</v>
      </c>
      <c r="AO151" s="29">
        <f>AVERAGE(AO54:AO60)</f>
        <v>309.30500000000001</v>
      </c>
      <c r="AP151" s="29">
        <f>AVERAGE(AP54:AP60)</f>
        <v>308.22000000000003</v>
      </c>
      <c r="AQ151" s="29"/>
      <c r="AR151" s="29">
        <f>AVERAGE(AR56:AR60)</f>
        <v>307.27999999999997</v>
      </c>
      <c r="AS151" s="29">
        <f>AVERAGE(AS56:AS60)</f>
        <v>308.255</v>
      </c>
      <c r="AT151" s="29">
        <f>AVERAGE(AT56:AT60)</f>
        <v>283.83000000000004</v>
      </c>
      <c r="AU151" s="75">
        <f>AVERAGE(AU56:AU60)</f>
        <v>307.84000000000003</v>
      </c>
    </row>
    <row r="152" spans="1:47" x14ac:dyDescent="0.25">
      <c r="A152" s="585">
        <v>2010</v>
      </c>
      <c r="B152" s="985"/>
      <c r="C152" s="795">
        <f t="shared" ref="C152:L152" si="12">AVERAGE(C64:C74)</f>
        <v>5.6000000000000005</v>
      </c>
      <c r="D152" s="29">
        <f t="shared" si="12"/>
        <v>0.65</v>
      </c>
      <c r="E152" s="29">
        <f t="shared" si="12"/>
        <v>6.75</v>
      </c>
      <c r="F152" s="29">
        <f t="shared" si="12"/>
        <v>6.9749999999999996</v>
      </c>
      <c r="G152" s="29">
        <f t="shared" si="12"/>
        <v>4.6166666666666663</v>
      </c>
      <c r="H152" s="29">
        <f t="shared" si="12"/>
        <v>5.5333333333333341</v>
      </c>
      <c r="I152" s="29">
        <f t="shared" si="12"/>
        <v>11.8</v>
      </c>
      <c r="J152" s="29">
        <f t="shared" si="12"/>
        <v>3.4166666666666665</v>
      </c>
      <c r="K152" s="29">
        <f t="shared" si="12"/>
        <v>4.3999999999999995</v>
      </c>
      <c r="L152" s="75">
        <f t="shared" si="12"/>
        <v>20.725000000000001</v>
      </c>
      <c r="M152" s="370"/>
      <c r="N152" s="381">
        <f>AVERAGE(N65:N73)</f>
        <v>308.61799999999994</v>
      </c>
      <c r="O152" s="29">
        <f>AVERAGE(O65:O73)</f>
        <v>308.54400000000004</v>
      </c>
      <c r="P152" s="29">
        <f>AVERAGE(P64:P74)</f>
        <v>309.52000000000004</v>
      </c>
      <c r="Q152" s="29">
        <f>AVERAGE(Q64:Q74)</f>
        <v>310.37399999999997</v>
      </c>
      <c r="R152" s="29">
        <f>AVERAGE(R65:R73)</f>
        <v>308.5</v>
      </c>
      <c r="S152" s="29">
        <f>AVERAGE(S65:S73)</f>
        <v>309.96799999999996</v>
      </c>
      <c r="T152" s="75">
        <f>AVERAGE(T65:T73)</f>
        <v>307.14999999999998</v>
      </c>
      <c r="U152" s="382"/>
      <c r="V152" s="381">
        <f>AVERAGE(V65:V74)</f>
        <v>312.69600000000003</v>
      </c>
      <c r="W152" s="29">
        <f>AVERAGE(W65:W73)</f>
        <v>313.27599999999995</v>
      </c>
      <c r="X152" s="29">
        <f>AVERAGE(X64:X73)</f>
        <v>310.43199999999996</v>
      </c>
      <c r="Y152" s="75">
        <f>AVERAGE(Y65:Y73)</f>
        <v>294.49799999999999</v>
      </c>
      <c r="Z152" s="381">
        <f>AVERAGE(Z66:Z71)</f>
        <v>3.9049999999999998</v>
      </c>
      <c r="AA152" s="29">
        <f>AVERAGE(AA66:AA72)</f>
        <v>0.315</v>
      </c>
      <c r="AB152" s="29">
        <f>AVERAGE(AB65:AB72)</f>
        <v>0.56000000000000005</v>
      </c>
      <c r="AC152" s="29">
        <f>AVERAGE(AC65:AC73)</f>
        <v>0.28500000000000003</v>
      </c>
      <c r="AD152" s="75">
        <f>AVERAGE(AD65:AD73)</f>
        <v>2.5000000000000001E-2</v>
      </c>
      <c r="AE152" s="381">
        <f>AVERAGE(AE66:AE73)</f>
        <v>309.92</v>
      </c>
      <c r="AF152" s="29">
        <f>AVERAGE(AF66:AF73)</f>
        <v>308.72500000000002</v>
      </c>
      <c r="AG152" s="29">
        <f>AVERAGE(AG66:AG72)</f>
        <v>308.44499999999999</v>
      </c>
      <c r="AH152" s="29">
        <f>AVERAGE(AH66:AH72)</f>
        <v>308.40999999999997</v>
      </c>
      <c r="AI152" s="29">
        <f>AVERAGE(AI66:AI72)</f>
        <v>309.96500000000003</v>
      </c>
      <c r="AJ152" s="29">
        <f>AVERAGE(AJ66:AJ72)</f>
        <v>308.72000000000003</v>
      </c>
      <c r="AK152" s="29">
        <f>AVERAGE(AK66:AK73)</f>
        <v>309.24</v>
      </c>
      <c r="AL152" s="29">
        <f>AVERAGE(AL66:AL73)</f>
        <v>310.01</v>
      </c>
      <c r="AM152" s="29">
        <f>AVERAGE(AM66:AM72)</f>
        <v>309.71500000000003</v>
      </c>
      <c r="AN152" s="29">
        <f>AVERAGE(AN66:AN71)</f>
        <v>309.76499999999999</v>
      </c>
      <c r="AO152" s="29">
        <f>AVERAGE(AO66:AO72)</f>
        <v>309.71000000000004</v>
      </c>
      <c r="AP152" s="29">
        <f>AVERAGE(AP66:AP72)</f>
        <v>308.55</v>
      </c>
      <c r="AQ152" s="29"/>
      <c r="AR152" s="29">
        <f>AVERAGE(AR67:AR71)</f>
        <v>306.74</v>
      </c>
      <c r="AS152" s="29">
        <f>AVERAGE(AS66:AS72)</f>
        <v>308.53999999999996</v>
      </c>
      <c r="AT152" s="29">
        <f>AVERAGE(AT66:AT73)</f>
        <v>285.91500000000002</v>
      </c>
      <c r="AU152" s="75">
        <f>AVERAGE(AU66:AU73)</f>
        <v>308.47000000000003</v>
      </c>
    </row>
    <row r="153" spans="1:47" x14ac:dyDescent="0.25">
      <c r="A153" s="585">
        <v>2011</v>
      </c>
      <c r="B153" s="985"/>
      <c r="C153" s="795">
        <f t="shared" ref="C153:L153" si="13">AVERAGE(C75:C86)</f>
        <v>3.375</v>
      </c>
      <c r="D153" s="29">
        <f t="shared" si="13"/>
        <v>0.76666666666666661</v>
      </c>
      <c r="E153" s="29">
        <f t="shared" si="13"/>
        <v>4.7</v>
      </c>
      <c r="F153" s="29">
        <f t="shared" si="13"/>
        <v>5.1999999999999993</v>
      </c>
      <c r="G153" s="29">
        <f t="shared" si="13"/>
        <v>1.7249999999999999</v>
      </c>
      <c r="H153" s="29">
        <f t="shared" si="13"/>
        <v>1.4416666666666671</v>
      </c>
      <c r="I153" s="29">
        <f t="shared" si="13"/>
        <v>4.8250000000000002</v>
      </c>
      <c r="J153" s="29">
        <f t="shared" si="13"/>
        <v>2.0750000000000002</v>
      </c>
      <c r="K153" s="29">
        <f t="shared" si="13"/>
        <v>3.5</v>
      </c>
      <c r="L153" s="75">
        <f t="shared" si="13"/>
        <v>10.875</v>
      </c>
      <c r="M153" s="370"/>
      <c r="N153" s="381">
        <f t="shared" ref="N153:T153" si="14">AVERAGE(N75:N86)</f>
        <v>308.6516666666667</v>
      </c>
      <c r="O153" s="29">
        <f t="shared" si="14"/>
        <v>308.53666666666669</v>
      </c>
      <c r="P153" s="29">
        <f t="shared" si="14"/>
        <v>310.65666666666669</v>
      </c>
      <c r="Q153" s="29">
        <f t="shared" si="14"/>
        <v>313.66000000000003</v>
      </c>
      <c r="R153" s="29">
        <f t="shared" si="14"/>
        <v>308.84333333333331</v>
      </c>
      <c r="S153" s="29">
        <f t="shared" si="14"/>
        <v>309.77166666666665</v>
      </c>
      <c r="T153" s="75">
        <f t="shared" si="14"/>
        <v>306.93166666666667</v>
      </c>
      <c r="U153" s="370"/>
      <c r="V153" s="381">
        <f t="shared" ref="V153:AP153" si="15">AVERAGE(V75:V86)</f>
        <v>312.53166666666664</v>
      </c>
      <c r="W153" s="29">
        <f t="shared" si="15"/>
        <v>313.07</v>
      </c>
      <c r="X153" s="29">
        <f t="shared" si="15"/>
        <v>310.61666666666662</v>
      </c>
      <c r="Y153" s="75">
        <f t="shared" si="15"/>
        <v>294.26333333333338</v>
      </c>
      <c r="Z153" s="381">
        <f t="shared" si="15"/>
        <v>4.25</v>
      </c>
      <c r="AA153" s="29">
        <f t="shared" si="15"/>
        <v>0.15</v>
      </c>
      <c r="AB153" s="29">
        <f t="shared" si="15"/>
        <v>4</v>
      </c>
      <c r="AC153" s="29">
        <f t="shared" si="15"/>
        <v>0.5</v>
      </c>
      <c r="AD153" s="75">
        <f t="shared" si="15"/>
        <v>0.69</v>
      </c>
      <c r="AE153" s="381">
        <f t="shared" si="15"/>
        <v>310.12</v>
      </c>
      <c r="AF153" s="29">
        <f t="shared" si="15"/>
        <v>308.75</v>
      </c>
      <c r="AG153" s="29">
        <f t="shared" si="15"/>
        <v>308.60500000000002</v>
      </c>
      <c r="AH153" s="29">
        <f t="shared" si="15"/>
        <v>308.57000000000005</v>
      </c>
      <c r="AI153" s="29">
        <f t="shared" si="15"/>
        <v>310.48500000000001</v>
      </c>
      <c r="AJ153" s="29">
        <f t="shared" si="15"/>
        <v>309.60000000000002</v>
      </c>
      <c r="AK153" s="29">
        <f t="shared" si="15"/>
        <v>310.22000000000003</v>
      </c>
      <c r="AL153" s="29">
        <f t="shared" si="15"/>
        <v>309.94</v>
      </c>
      <c r="AM153" s="29">
        <f t="shared" si="15"/>
        <v>310.14</v>
      </c>
      <c r="AN153" s="29">
        <f t="shared" si="15"/>
        <v>309.95500000000004</v>
      </c>
      <c r="AO153" s="29">
        <f t="shared" si="15"/>
        <v>310.185</v>
      </c>
      <c r="AP153" s="29">
        <f t="shared" si="15"/>
        <v>308.76499999999999</v>
      </c>
      <c r="AQ153" s="29"/>
      <c r="AR153" s="29">
        <f>AVERAGE(AR75:AR86)</f>
        <v>306.8</v>
      </c>
      <c r="AS153" s="29">
        <f>AVERAGE(AS75:AS86)</f>
        <v>308.64499999999998</v>
      </c>
      <c r="AT153" s="29">
        <f>AVERAGE(AT75:AT86)</f>
        <v>284.94</v>
      </c>
      <c r="AU153" s="75">
        <f>AVERAGE(AU75:AU86)</f>
        <v>308.02</v>
      </c>
    </row>
    <row r="154" spans="1:47" x14ac:dyDescent="0.25">
      <c r="A154" s="585">
        <v>2012</v>
      </c>
      <c r="B154" s="985"/>
      <c r="C154" s="796">
        <f>AVERAGE(C87:C98)</f>
        <v>2.8779999999999997</v>
      </c>
      <c r="D154" s="396"/>
      <c r="E154" s="396">
        <f t="shared" ref="E154:L154" si="16">AVERAGE(E87:E98)</f>
        <v>4.8499999999999996</v>
      </c>
      <c r="F154" s="396">
        <f t="shared" si="16"/>
        <v>5.35</v>
      </c>
      <c r="G154" s="396">
        <f t="shared" si="16"/>
        <v>1.8800000000000001</v>
      </c>
      <c r="H154" s="396">
        <f t="shared" si="16"/>
        <v>1.8</v>
      </c>
      <c r="I154" s="396">
        <f t="shared" si="16"/>
        <v>4.5999999999999996</v>
      </c>
      <c r="J154" s="396">
        <f t="shared" si="16"/>
        <v>1.7200000000000002</v>
      </c>
      <c r="K154" s="396">
        <f t="shared" si="16"/>
        <v>3.8</v>
      </c>
      <c r="L154" s="81">
        <f t="shared" si="16"/>
        <v>8.5</v>
      </c>
      <c r="M154" s="775"/>
      <c r="N154" s="381">
        <f>AVERAGE(N87:N98)</f>
        <v>307.97666666666669</v>
      </c>
      <c r="O154" s="29">
        <f>AVERAGE(O87:O98)</f>
        <v>308.2</v>
      </c>
      <c r="P154" s="29">
        <f>AVERAGE(P87:P98)</f>
        <v>309.40500000000003</v>
      </c>
      <c r="Q154" s="29"/>
      <c r="R154" s="29"/>
      <c r="S154" s="29">
        <f>AVERAGE(S87:S98)</f>
        <v>309.34333333333331</v>
      </c>
      <c r="T154" s="75">
        <f>AVERAGE(T87:T98)</f>
        <v>306.79333333333335</v>
      </c>
      <c r="U154" s="370"/>
      <c r="V154" s="381">
        <f t="shared" ref="V154:AU154" si="17">AVERAGE(V87:V98)</f>
        <v>312.18833333333333</v>
      </c>
      <c r="W154" s="29">
        <f t="shared" si="17"/>
        <v>312.75166666666667</v>
      </c>
      <c r="X154" s="29">
        <f t="shared" si="17"/>
        <v>310.49333333333334</v>
      </c>
      <c r="Y154" s="75">
        <f t="shared" si="17"/>
        <v>294.18166666666667</v>
      </c>
      <c r="Z154" s="381">
        <f t="shared" si="17"/>
        <v>4.25</v>
      </c>
      <c r="AA154" s="29">
        <f t="shared" si="17"/>
        <v>0.2</v>
      </c>
      <c r="AB154" s="29">
        <f t="shared" si="17"/>
        <v>3.7</v>
      </c>
      <c r="AC154" s="29">
        <f t="shared" si="17"/>
        <v>0.35</v>
      </c>
      <c r="AD154" s="75">
        <f t="shared" si="17"/>
        <v>0.75</v>
      </c>
      <c r="AE154" s="381">
        <f t="shared" si="17"/>
        <v>310.22000000000003</v>
      </c>
      <c r="AF154" s="29">
        <f t="shared" si="17"/>
        <v>308.73500000000001</v>
      </c>
      <c r="AG154" s="29">
        <f t="shared" si="17"/>
        <v>308.57</v>
      </c>
      <c r="AH154" s="29">
        <f t="shared" si="17"/>
        <v>308.54499999999996</v>
      </c>
      <c r="AI154" s="29">
        <f t="shared" si="17"/>
        <v>310.39999999999998</v>
      </c>
      <c r="AJ154" s="29">
        <f t="shared" si="17"/>
        <v>309.54000000000002</v>
      </c>
      <c r="AK154" s="29">
        <f t="shared" si="17"/>
        <v>310.14999999999998</v>
      </c>
      <c r="AL154" s="29">
        <f t="shared" si="17"/>
        <v>310.27499999999998</v>
      </c>
      <c r="AM154" s="29">
        <f t="shared" si="17"/>
        <v>310.09000000000003</v>
      </c>
      <c r="AN154" s="29">
        <f t="shared" si="17"/>
        <v>310.34500000000003</v>
      </c>
      <c r="AO154" s="29">
        <f t="shared" si="17"/>
        <v>310.15499999999997</v>
      </c>
      <c r="AP154" s="29">
        <f t="shared" si="17"/>
        <v>308.69000000000005</v>
      </c>
      <c r="AQ154" s="29">
        <f t="shared" si="17"/>
        <v>18.75</v>
      </c>
      <c r="AR154" s="29">
        <f t="shared" si="17"/>
        <v>306.78499999999997</v>
      </c>
      <c r="AS154" s="29">
        <f t="shared" si="17"/>
        <v>308.64999999999998</v>
      </c>
      <c r="AT154" s="29">
        <f t="shared" si="17"/>
        <v>285.44000000000005</v>
      </c>
      <c r="AU154" s="75">
        <f t="shared" si="17"/>
        <v>308.05999999999995</v>
      </c>
    </row>
    <row r="155" spans="1:47" ht="13.8" thickBot="1" x14ac:dyDescent="0.3">
      <c r="A155" s="585">
        <v>2013</v>
      </c>
      <c r="B155" s="985"/>
      <c r="C155" s="383">
        <f>AVERAGE(C99:C110)</f>
        <v>2.08</v>
      </c>
      <c r="D155" s="396"/>
      <c r="E155" s="121">
        <f t="shared" ref="E155:L155" si="18">AVERAGE(E99:E110)</f>
        <v>3.9750000000000005</v>
      </c>
      <c r="F155" s="121">
        <f t="shared" si="18"/>
        <v>4.3499999999999996</v>
      </c>
      <c r="G155" s="121">
        <f t="shared" si="18"/>
        <v>2.2999999999999998</v>
      </c>
      <c r="H155" s="121">
        <f t="shared" si="18"/>
        <v>3.38</v>
      </c>
      <c r="I155" s="121">
        <f t="shared" si="18"/>
        <v>10.875</v>
      </c>
      <c r="J155" s="121">
        <f t="shared" si="18"/>
        <v>1.86</v>
      </c>
      <c r="K155" s="121">
        <f t="shared" si="18"/>
        <v>3.6</v>
      </c>
      <c r="L155" s="793">
        <f t="shared" si="18"/>
        <v>13.525</v>
      </c>
      <c r="M155" s="775"/>
      <c r="N155" s="383">
        <f t="shared" ref="N155:T155" si="19">AVERAGE(N99:N110)</f>
        <v>308.08166666666671</v>
      </c>
      <c r="O155" s="36">
        <f t="shared" si="19"/>
        <v>307.89666666666665</v>
      </c>
      <c r="P155" s="36">
        <f t="shared" si="19"/>
        <v>308.83166666666665</v>
      </c>
      <c r="Q155" s="36">
        <f t="shared" si="19"/>
        <v>309.27999999999997</v>
      </c>
      <c r="R155" s="36">
        <f t="shared" si="19"/>
        <v>307.79000000000002</v>
      </c>
      <c r="S155" s="36">
        <f t="shared" si="19"/>
        <v>309.12</v>
      </c>
      <c r="T155" s="384">
        <f t="shared" si="19"/>
        <v>306.67333333333335</v>
      </c>
      <c r="U155" s="775"/>
      <c r="V155" s="383">
        <f t="shared" ref="V155:AU155" si="20">AVERAGE(V99:V110)</f>
        <v>312.02</v>
      </c>
      <c r="W155" s="36">
        <f t="shared" si="20"/>
        <v>312.60833333333329</v>
      </c>
      <c r="X155" s="36">
        <f t="shared" si="20"/>
        <v>309.60833333333335</v>
      </c>
      <c r="Y155" s="384">
        <f t="shared" si="20"/>
        <v>294.17</v>
      </c>
      <c r="Z155" s="383">
        <f t="shared" si="20"/>
        <v>1.65</v>
      </c>
      <c r="AA155" s="36">
        <f t="shared" si="20"/>
        <v>0.15000000000000002</v>
      </c>
      <c r="AB155" s="36">
        <f t="shared" si="20"/>
        <v>1.45</v>
      </c>
      <c r="AC155" s="29">
        <f t="shared" si="20"/>
        <v>0</v>
      </c>
      <c r="AD155" s="384">
        <f t="shared" si="20"/>
        <v>0.41499999999999998</v>
      </c>
      <c r="AE155" s="383">
        <f t="shared" si="20"/>
        <v>309.89499999999998</v>
      </c>
      <c r="AF155" s="36">
        <f t="shared" si="20"/>
        <v>308.19666666666666</v>
      </c>
      <c r="AG155" s="36">
        <f t="shared" si="20"/>
        <v>307.91333333333336</v>
      </c>
      <c r="AH155" s="36">
        <f t="shared" si="20"/>
        <v>307.84999999999997</v>
      </c>
      <c r="AI155" s="36">
        <f t="shared" si="20"/>
        <v>309.51</v>
      </c>
      <c r="AJ155" s="36">
        <f t="shared" si="20"/>
        <v>308.54666666666662</v>
      </c>
      <c r="AK155" s="36">
        <f t="shared" si="20"/>
        <v>309.08999999999997</v>
      </c>
      <c r="AL155" s="36">
        <f t="shared" si="20"/>
        <v>309.22999999999996</v>
      </c>
      <c r="AM155" s="36">
        <f t="shared" si="20"/>
        <v>309.13666666666666</v>
      </c>
      <c r="AN155" s="36">
        <f t="shared" si="20"/>
        <v>309.23666666666662</v>
      </c>
      <c r="AO155" s="36">
        <f t="shared" si="20"/>
        <v>309.01666666666665</v>
      </c>
      <c r="AP155" s="36">
        <f t="shared" si="20"/>
        <v>308</v>
      </c>
      <c r="AQ155" s="29" t="e">
        <f t="shared" si="20"/>
        <v>#DIV/0!</v>
      </c>
      <c r="AR155" s="36">
        <f t="shared" si="20"/>
        <v>306.22999999999996</v>
      </c>
      <c r="AS155" s="36">
        <f t="shared" si="20"/>
        <v>308.00666666666666</v>
      </c>
      <c r="AT155" s="36">
        <f t="shared" si="20"/>
        <v>284.5</v>
      </c>
      <c r="AU155" s="384">
        <f t="shared" si="20"/>
        <v>307.48500000000001</v>
      </c>
    </row>
    <row r="156" spans="1:47" ht="13.8" thickBot="1" x14ac:dyDescent="0.3">
      <c r="A156" s="932">
        <v>2014</v>
      </c>
      <c r="B156" s="985"/>
      <c r="C156" s="383">
        <f>AVERAGE(C111:C122)</f>
        <v>1.8199999999999998</v>
      </c>
      <c r="D156" s="36"/>
      <c r="E156" s="121">
        <f t="shared" ref="E156:L156" si="21">AVERAGE(E111:E122)</f>
        <v>3.2499999999999996</v>
      </c>
      <c r="F156" s="121">
        <f t="shared" si="21"/>
        <v>3.625</v>
      </c>
      <c r="G156" s="121">
        <f t="shared" si="21"/>
        <v>1.8</v>
      </c>
      <c r="H156" s="121">
        <f t="shared" si="21"/>
        <v>2.06</v>
      </c>
      <c r="I156" s="121">
        <f t="shared" si="21"/>
        <v>4.25</v>
      </c>
      <c r="J156" s="121">
        <f t="shared" si="21"/>
        <v>1.8</v>
      </c>
      <c r="K156" s="121">
        <f t="shared" si="21"/>
        <v>3.4750000000000001</v>
      </c>
      <c r="L156" s="793">
        <f t="shared" si="21"/>
        <v>6.4499999999999993</v>
      </c>
      <c r="M156" s="371"/>
      <c r="N156" s="383">
        <f t="shared" ref="N156:T156" si="22">AVERAGE(N111:N122)</f>
        <v>308.10499999999996</v>
      </c>
      <c r="O156" s="36">
        <f t="shared" si="22"/>
        <v>307.67500000000001</v>
      </c>
      <c r="P156" s="36">
        <f t="shared" si="22"/>
        <v>308.44166666666666</v>
      </c>
      <c r="Q156" s="36">
        <f t="shared" si="22"/>
        <v>309.33166666666665</v>
      </c>
      <c r="R156" s="36">
        <f t="shared" si="22"/>
        <v>307.75166666666667</v>
      </c>
      <c r="S156" s="36">
        <f t="shared" si="22"/>
        <v>308.68333333333334</v>
      </c>
      <c r="T156" s="384">
        <f t="shared" si="22"/>
        <v>306.48833333333334</v>
      </c>
      <c r="U156" s="371"/>
      <c r="V156" s="383">
        <f t="shared" ref="V156:AP156" si="23">AVERAGE(V111:V122)</f>
        <v>311.72999999999996</v>
      </c>
      <c r="W156" s="36">
        <f t="shared" si="23"/>
        <v>312.19500000000005</v>
      </c>
      <c r="X156" s="36">
        <f t="shared" si="23"/>
        <v>309.38166666666666</v>
      </c>
      <c r="Y156" s="384">
        <f t="shared" si="23"/>
        <v>294.17166666666662</v>
      </c>
      <c r="Z156" s="383">
        <f t="shared" si="23"/>
        <v>1.7000000000000002</v>
      </c>
      <c r="AA156" s="36">
        <f t="shared" si="23"/>
        <v>0.16499999999999998</v>
      </c>
      <c r="AB156" s="36">
        <f t="shared" si="23"/>
        <v>1.4</v>
      </c>
      <c r="AC156" s="29">
        <f t="shared" si="23"/>
        <v>0</v>
      </c>
      <c r="AD156" s="384">
        <f t="shared" si="23"/>
        <v>0.64999999999999991</v>
      </c>
      <c r="AE156" s="383" t="e">
        <f t="shared" si="23"/>
        <v>#DIV/0!</v>
      </c>
      <c r="AF156" s="36" t="e">
        <f t="shared" si="23"/>
        <v>#DIV/0!</v>
      </c>
      <c r="AG156" s="36">
        <f t="shared" si="23"/>
        <v>307.9133333333333</v>
      </c>
      <c r="AH156" s="36">
        <f t="shared" si="23"/>
        <v>307.90000000000003</v>
      </c>
      <c r="AI156" s="36">
        <f t="shared" si="23"/>
        <v>309.50666666666666</v>
      </c>
      <c r="AJ156" s="36">
        <f t="shared" si="23"/>
        <v>308.60666666666674</v>
      </c>
      <c r="AK156" s="36">
        <f t="shared" si="23"/>
        <v>309.06666666666666</v>
      </c>
      <c r="AL156" s="36">
        <f t="shared" si="23"/>
        <v>309.33666666666664</v>
      </c>
      <c r="AM156" s="36">
        <f t="shared" si="23"/>
        <v>308.99333333333334</v>
      </c>
      <c r="AN156" s="36">
        <f t="shared" si="23"/>
        <v>309.27333333333337</v>
      </c>
      <c r="AO156" s="36">
        <f t="shared" si="23"/>
        <v>309.02000000000004</v>
      </c>
      <c r="AP156" s="36">
        <f t="shared" si="23"/>
        <v>307.98</v>
      </c>
      <c r="AQ156" s="29" t="e">
        <f>AVERAGE(AQ111:AQ1134)</f>
        <v>#DIV/0!</v>
      </c>
      <c r="AR156" s="36">
        <f>AVERAGE(AR111:AR122)</f>
        <v>306.19</v>
      </c>
      <c r="AS156" s="36">
        <f>AVERAGE(AS111:AS122)</f>
        <v>307.99666666666667</v>
      </c>
      <c r="AT156" s="36">
        <f>AVERAGE(AT111:AT122)</f>
        <v>284.52333333333337</v>
      </c>
      <c r="AU156" s="384">
        <f>AVERAGE(AU111:AU122)</f>
        <v>307.92333333333335</v>
      </c>
    </row>
    <row r="157" spans="1:47" ht="13.8" thickBot="1" x14ac:dyDescent="0.3">
      <c r="A157" s="931">
        <v>2015</v>
      </c>
      <c r="B157" s="986"/>
      <c r="C157" s="383">
        <f>AVERAGE(C123:C134)</f>
        <v>1.3720000000000001</v>
      </c>
      <c r="D157" s="36"/>
      <c r="E157" s="121">
        <f t="shared" ref="E157:L157" si="24">AVERAGE(E123:E134)</f>
        <v>2.4899999999999998</v>
      </c>
      <c r="F157" s="121">
        <f t="shared" si="24"/>
        <v>1.5</v>
      </c>
      <c r="G157" s="121">
        <f t="shared" si="24"/>
        <v>1.39</v>
      </c>
      <c r="H157" s="121">
        <f t="shared" si="24"/>
        <v>1.8800000000000001</v>
      </c>
      <c r="I157" s="121">
        <f t="shared" si="24"/>
        <v>4.6599999999999993</v>
      </c>
      <c r="J157" s="121">
        <f t="shared" si="24"/>
        <v>1.3399999999999999</v>
      </c>
      <c r="K157" s="121">
        <f t="shared" si="24"/>
        <v>2.06</v>
      </c>
      <c r="L157" s="793">
        <f t="shared" si="24"/>
        <v>3.1399999999999997</v>
      </c>
      <c r="M157" s="371"/>
      <c r="N157" s="383">
        <f t="shared" ref="N157:T157" si="25">AVERAGE(N123:N134)</f>
        <v>308.27999999999997</v>
      </c>
      <c r="O157" s="36">
        <f t="shared" si="25"/>
        <v>307.6583333333333</v>
      </c>
      <c r="P157" s="36">
        <f t="shared" si="25"/>
        <v>308.29666666666668</v>
      </c>
      <c r="Q157" s="36">
        <f t="shared" si="25"/>
        <v>309.18</v>
      </c>
      <c r="R157" s="36">
        <f t="shared" si="25"/>
        <v>307.16166666666669</v>
      </c>
      <c r="S157" s="36">
        <f t="shared" si="25"/>
        <v>308.66333333333336</v>
      </c>
      <c r="T157" s="384">
        <f t="shared" si="25"/>
        <v>306.32499999999999</v>
      </c>
      <c r="U157" s="371"/>
      <c r="V157" s="383">
        <f t="shared" ref="V157:AU157" si="26">AVERAGE(V123:V134)</f>
        <v>311.72166666666664</v>
      </c>
      <c r="W157" s="36">
        <f t="shared" si="26"/>
        <v>312.12666666666672</v>
      </c>
      <c r="X157" s="36">
        <f t="shared" si="26"/>
        <v>309.35166666666669</v>
      </c>
      <c r="Y157" s="384">
        <f t="shared" si="26"/>
        <v>294.07166666666672</v>
      </c>
      <c r="Z157" s="383">
        <f t="shared" si="26"/>
        <v>1.55</v>
      </c>
      <c r="AA157" s="36">
        <f t="shared" si="26"/>
        <v>0.125</v>
      </c>
      <c r="AB157" s="36">
        <f t="shared" si="26"/>
        <v>0.57499999999999996</v>
      </c>
      <c r="AC157" s="29">
        <f t="shared" si="26"/>
        <v>0</v>
      </c>
      <c r="AD157" s="384">
        <f t="shared" si="26"/>
        <v>0.2</v>
      </c>
      <c r="AE157" s="383">
        <f t="shared" si="26"/>
        <v>309.34666666666664</v>
      </c>
      <c r="AF157" s="36">
        <f t="shared" si="26"/>
        <v>308.2</v>
      </c>
      <c r="AG157" s="36">
        <f t="shared" si="26"/>
        <v>307.87</v>
      </c>
      <c r="AH157" s="36">
        <f t="shared" si="26"/>
        <v>307.88499999999999</v>
      </c>
      <c r="AI157" s="36">
        <f t="shared" si="26"/>
        <v>309.185</v>
      </c>
      <c r="AJ157" s="36">
        <f t="shared" si="26"/>
        <v>308.57</v>
      </c>
      <c r="AK157" s="36">
        <f t="shared" si="26"/>
        <v>309.13</v>
      </c>
      <c r="AL157" s="36">
        <f t="shared" si="26"/>
        <v>309.17500000000001</v>
      </c>
      <c r="AM157" s="36">
        <f t="shared" si="26"/>
        <v>308.80666666666667</v>
      </c>
      <c r="AN157" s="36">
        <f t="shared" si="26"/>
        <v>309.20000000000005</v>
      </c>
      <c r="AO157" s="36">
        <f t="shared" si="26"/>
        <v>309.08500000000004</v>
      </c>
      <c r="AP157" s="36">
        <f t="shared" si="26"/>
        <v>307.95999999999998</v>
      </c>
      <c r="AQ157" s="29">
        <f t="shared" si="26"/>
        <v>19.46</v>
      </c>
      <c r="AR157" s="36">
        <f t="shared" si="26"/>
        <v>306.00666666666666</v>
      </c>
      <c r="AS157" s="36">
        <f t="shared" si="26"/>
        <v>307.56</v>
      </c>
      <c r="AT157" s="36">
        <f t="shared" si="26"/>
        <v>284.49</v>
      </c>
      <c r="AU157" s="384">
        <f t="shared" si="26"/>
        <v>307.60666666666663</v>
      </c>
    </row>
    <row r="158" spans="1:47" ht="13.8" thickBot="1" x14ac:dyDescent="0.3">
      <c r="A158" s="931">
        <v>2016</v>
      </c>
      <c r="B158" s="933"/>
      <c r="C158" s="383">
        <f>AVERAGE(C135:C146)</f>
        <v>1.3</v>
      </c>
      <c r="D158" s="383" t="e">
        <f t="shared" ref="D158:L158" si="27">AVERAGE(D135:D146)</f>
        <v>#DIV/0!</v>
      </c>
      <c r="E158" s="383">
        <f t="shared" si="27"/>
        <v>2.5200000000000005</v>
      </c>
      <c r="F158" s="383">
        <f t="shared" si="27"/>
        <v>2.2999999999999998</v>
      </c>
      <c r="G158" s="383">
        <f t="shared" si="27"/>
        <v>1.4200000000000002</v>
      </c>
      <c r="H158" s="383">
        <f t="shared" si="27"/>
        <v>2.2400000000000002</v>
      </c>
      <c r="I158" s="383">
        <f t="shared" si="27"/>
        <v>4.9599999999999991</v>
      </c>
      <c r="J158" s="383">
        <f t="shared" si="27"/>
        <v>1.4599999999999997</v>
      </c>
      <c r="K158" s="383">
        <f t="shared" si="27"/>
        <v>2.2800000000000002</v>
      </c>
      <c r="L158" s="383">
        <f t="shared" si="27"/>
        <v>3.1</v>
      </c>
      <c r="M158" s="371"/>
      <c r="N158" s="383">
        <f>AVERAGE(N135:N146)</f>
        <v>308.35000000000002</v>
      </c>
      <c r="O158" s="383">
        <f t="shared" ref="O158:T158" si="28">AVERAGE(O135:O146)</f>
        <v>307.43199999999996</v>
      </c>
      <c r="P158" s="383">
        <f t="shared" si="28"/>
        <v>308.45400000000001</v>
      </c>
      <c r="Q158" s="383">
        <f t="shared" si="28"/>
        <v>308.47199999999998</v>
      </c>
      <c r="R158" s="383" t="e">
        <f t="shared" si="28"/>
        <v>#DIV/0!</v>
      </c>
      <c r="S158" s="383">
        <f t="shared" si="28"/>
        <v>308.64999999999998</v>
      </c>
      <c r="T158" s="383">
        <f t="shared" si="28"/>
        <v>306.39600000000002</v>
      </c>
      <c r="U158" s="371"/>
      <c r="V158" s="383">
        <f>AVERAGE(V135:V146)</f>
        <v>311.83799999999997</v>
      </c>
      <c r="W158" s="383">
        <f t="shared" ref="W158:Y158" si="29">AVERAGE(W135:W146)</f>
        <v>312.37799999999999</v>
      </c>
      <c r="X158" s="383">
        <f t="shared" si="29"/>
        <v>309.32599999999996</v>
      </c>
      <c r="Y158" s="383">
        <f t="shared" si="29"/>
        <v>294.13800000000003</v>
      </c>
      <c r="Z158" s="383">
        <f>AVERAGE(Z135:Z146)</f>
        <v>1.4</v>
      </c>
      <c r="AA158" s="383">
        <f t="shared" ref="AA158:AD158" si="30">AVERAGE(AA135:AA146)</f>
        <v>0.16</v>
      </c>
      <c r="AB158" s="383">
        <f t="shared" si="30"/>
        <v>0.43500000000000005</v>
      </c>
      <c r="AC158" s="383">
        <f t="shared" si="30"/>
        <v>0</v>
      </c>
      <c r="AD158" s="383">
        <f t="shared" si="30"/>
        <v>0.2</v>
      </c>
      <c r="AE158" s="383">
        <f>AVERAGE(AE135:AE146)</f>
        <v>309.44</v>
      </c>
      <c r="AF158" s="383">
        <f t="shared" ref="AF158:AU158" si="31">AVERAGE(AF135:AF146)</f>
        <v>308.2166666666667</v>
      </c>
      <c r="AG158" s="383">
        <f t="shared" si="31"/>
        <v>307.94333333333333</v>
      </c>
      <c r="AH158" s="383">
        <f t="shared" si="31"/>
        <v>307.90333333333336</v>
      </c>
      <c r="AI158" s="383">
        <f t="shared" si="31"/>
        <v>309.22000000000003</v>
      </c>
      <c r="AJ158" s="383">
        <f t="shared" si="31"/>
        <v>308.57333333333332</v>
      </c>
      <c r="AK158" s="383">
        <f t="shared" si="31"/>
        <v>309.08</v>
      </c>
      <c r="AL158" s="383">
        <f t="shared" si="31"/>
        <v>309.255</v>
      </c>
      <c r="AM158" s="383">
        <f t="shared" si="31"/>
        <v>308.80999999999995</v>
      </c>
      <c r="AN158" s="383">
        <f t="shared" si="31"/>
        <v>309.20999999999998</v>
      </c>
      <c r="AO158" s="383">
        <f t="shared" si="31"/>
        <v>309.02999999999997</v>
      </c>
      <c r="AP158" s="383">
        <f t="shared" si="31"/>
        <v>308.04666666666668</v>
      </c>
      <c r="AQ158" s="383" t="e">
        <f t="shared" si="31"/>
        <v>#DIV/0!</v>
      </c>
      <c r="AR158" s="383">
        <f t="shared" si="31"/>
        <v>305.91000000000003</v>
      </c>
      <c r="AS158" s="383">
        <f t="shared" si="31"/>
        <v>307.78666666666669</v>
      </c>
      <c r="AT158" s="383">
        <f t="shared" si="31"/>
        <v>283.95333333333332</v>
      </c>
      <c r="AU158" s="383">
        <f t="shared" si="31"/>
        <v>307.50333333333339</v>
      </c>
    </row>
    <row r="159" spans="1:47" x14ac:dyDescent="0.25">
      <c r="J159" s="19"/>
      <c r="O159" s="19"/>
      <c r="P159" s="19"/>
      <c r="Q159" s="19"/>
      <c r="R159" s="19"/>
      <c r="AE159" s="19"/>
    </row>
    <row r="160" spans="1:47" x14ac:dyDescent="0.25">
      <c r="J160" s="19"/>
      <c r="O160" s="19"/>
      <c r="P160" s="19"/>
      <c r="Q160" s="19"/>
      <c r="R160" s="19"/>
      <c r="AE160" s="19"/>
    </row>
    <row r="161" spans="10:31" x14ac:dyDescent="0.25">
      <c r="J161" s="19"/>
      <c r="O161" s="19"/>
      <c r="P161" s="19"/>
      <c r="Q161" s="19"/>
      <c r="R161" s="19"/>
      <c r="AB161" s="19"/>
      <c r="AC161" s="19"/>
      <c r="AD161" s="19"/>
      <c r="AE161" s="19"/>
    </row>
    <row r="162" spans="10:31" x14ac:dyDescent="0.25">
      <c r="J162" s="19"/>
      <c r="O162" s="19"/>
      <c r="P162" s="19"/>
      <c r="Q162" s="19"/>
      <c r="R162" s="19"/>
      <c r="AB162" s="19"/>
      <c r="AC162" s="19"/>
      <c r="AD162" s="19"/>
      <c r="AE162" s="19"/>
    </row>
    <row r="163" spans="10:31" x14ac:dyDescent="0.25">
      <c r="J163" s="19"/>
      <c r="O163" s="19"/>
      <c r="AB163" s="19"/>
      <c r="AC163" s="19"/>
      <c r="AD163" s="19"/>
      <c r="AE163" s="19"/>
    </row>
    <row r="164" spans="10:31" x14ac:dyDescent="0.25">
      <c r="AB164" s="19"/>
      <c r="AC164" s="19"/>
      <c r="AD164" s="19"/>
      <c r="AE164" s="19"/>
    </row>
    <row r="165" spans="10:31" x14ac:dyDescent="0.25">
      <c r="AB165" s="19"/>
      <c r="AC165" s="19"/>
      <c r="AD165" s="19"/>
      <c r="AE165" s="19"/>
    </row>
    <row r="166" spans="10:31" x14ac:dyDescent="0.25">
      <c r="AE166" s="19"/>
    </row>
    <row r="167" spans="10:31" x14ac:dyDescent="0.25">
      <c r="AE167" s="19"/>
    </row>
    <row r="168" spans="10:31" x14ac:dyDescent="0.25">
      <c r="AE168" s="19"/>
    </row>
    <row r="169" spans="10:31" x14ac:dyDescent="0.25">
      <c r="AE169" s="19"/>
    </row>
  </sheetData>
  <mergeCells count="59">
    <mergeCell ref="A99:A110"/>
    <mergeCell ref="A111:A122"/>
    <mergeCell ref="A123:A134"/>
    <mergeCell ref="B147:B157"/>
    <mergeCell ref="A28:A39"/>
    <mergeCell ref="A40:A51"/>
    <mergeCell ref="A52:A63"/>
    <mergeCell ref="A64:A74"/>
    <mergeCell ref="A75:A86"/>
    <mergeCell ref="A87:A98"/>
    <mergeCell ref="A135:A146"/>
    <mergeCell ref="AR1:AR3"/>
    <mergeCell ref="AS1:AS3"/>
    <mergeCell ref="AT1:AT3"/>
    <mergeCell ref="AU1:AU3"/>
    <mergeCell ref="A4:A15"/>
    <mergeCell ref="AP1:AP3"/>
    <mergeCell ref="AQ1:AQ3"/>
    <mergeCell ref="AE1:AE3"/>
    <mergeCell ref="T1:T3"/>
    <mergeCell ref="U1:U3"/>
    <mergeCell ref="V1:V3"/>
    <mergeCell ref="W1:W3"/>
    <mergeCell ref="X1:X3"/>
    <mergeCell ref="Y1:Y3"/>
    <mergeCell ref="N1:N3"/>
    <mergeCell ref="O1:O3"/>
    <mergeCell ref="A16:A27"/>
    <mergeCell ref="AL1:AL3"/>
    <mergeCell ref="AM1:AM3"/>
    <mergeCell ref="AN1:AN3"/>
    <mergeCell ref="AO1:AO3"/>
    <mergeCell ref="AF1:AF3"/>
    <mergeCell ref="AG1:AG3"/>
    <mergeCell ref="AH1:AH3"/>
    <mergeCell ref="AI1:AI3"/>
    <mergeCell ref="AJ1:AJ3"/>
    <mergeCell ref="AK1:AK3"/>
    <mergeCell ref="Z1:Z3"/>
    <mergeCell ref="AA1:AA3"/>
    <mergeCell ref="AB1:AB3"/>
    <mergeCell ref="AC1:AC3"/>
    <mergeCell ref="AD1:AD3"/>
    <mergeCell ref="P1:P3"/>
    <mergeCell ref="Q1:Q3"/>
    <mergeCell ref="R1:R3"/>
    <mergeCell ref="S1:S3"/>
    <mergeCell ref="H1:H3"/>
    <mergeCell ref="I1:I3"/>
    <mergeCell ref="J1:J3"/>
    <mergeCell ref="K1:K3"/>
    <mergeCell ref="L1:L3"/>
    <mergeCell ref="M1:M3"/>
    <mergeCell ref="G1:G3"/>
    <mergeCell ref="B1:B3"/>
    <mergeCell ref="C1:C3"/>
    <mergeCell ref="D1:D3"/>
    <mergeCell ref="E1:E3"/>
    <mergeCell ref="F1:F3"/>
  </mergeCells>
  <pageMargins left="0.78740157480314965" right="0.78740157480314965" top="0.98425196850393704" bottom="0.98425196850393704" header="0.51181102362204722" footer="0.51181102362204722"/>
  <pageSetup paperSize="9" scale="22" orientation="landscape" r:id="rId1"/>
  <headerFooter alignWithMargins="0"/>
  <rowBreaks count="1" manualBreakCount="1">
    <brk id="5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workbookViewId="0">
      <selection activeCell="A53" sqref="A53"/>
    </sheetView>
  </sheetViews>
  <sheetFormatPr defaultRowHeight="13.2" x14ac:dyDescent="0.25"/>
  <cols>
    <col min="2" max="13" width="9.6640625" customWidth="1"/>
  </cols>
  <sheetData>
    <row r="1" spans="1:13" ht="15.6" x14ac:dyDescent="0.3">
      <c r="A1" s="487" t="s">
        <v>126</v>
      </c>
      <c r="C1" s="1245">
        <v>2016</v>
      </c>
      <c r="D1" s="1245"/>
      <c r="E1" s="1245"/>
      <c r="F1" s="1245"/>
      <c r="G1" s="1245"/>
      <c r="H1" s="1245"/>
      <c r="I1" s="1245"/>
      <c r="J1" s="1245"/>
      <c r="K1" s="1245"/>
      <c r="L1" s="1245"/>
      <c r="M1" s="1245"/>
    </row>
    <row r="2" spans="1:13" ht="12.75" customHeight="1" x14ac:dyDescent="0.25">
      <c r="A2" s="488" t="s">
        <v>127</v>
      </c>
      <c r="B2" s="488" t="s">
        <v>54</v>
      </c>
      <c r="C2" s="488" t="s">
        <v>1</v>
      </c>
      <c r="D2" s="489" t="s">
        <v>3</v>
      </c>
      <c r="E2" s="489" t="s">
        <v>4</v>
      </c>
      <c r="F2" s="489" t="s">
        <v>5</v>
      </c>
      <c r="G2" s="489" t="s">
        <v>6</v>
      </c>
      <c r="H2" s="489" t="s">
        <v>7</v>
      </c>
      <c r="I2" s="489" t="s">
        <v>8</v>
      </c>
      <c r="J2" s="489" t="s">
        <v>9</v>
      </c>
      <c r="K2" s="489" t="s">
        <v>10</v>
      </c>
      <c r="L2" s="489" t="s">
        <v>11</v>
      </c>
      <c r="M2" s="489" t="s">
        <v>12</v>
      </c>
    </row>
    <row r="3" spans="1:13" ht="18" customHeight="1" x14ac:dyDescent="0.25">
      <c r="A3" s="490" t="s">
        <v>164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</row>
    <row r="4" spans="1:13" ht="18" customHeight="1" x14ac:dyDescent="0.25">
      <c r="A4" s="490" t="s">
        <v>165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</row>
    <row r="5" spans="1:13" ht="18" customHeight="1" x14ac:dyDescent="0.25">
      <c r="A5" s="490" t="s">
        <v>20</v>
      </c>
      <c r="B5" s="491"/>
      <c r="C5" s="491"/>
      <c r="D5" s="400"/>
      <c r="E5" s="491"/>
      <c r="F5" s="492"/>
      <c r="G5" s="400"/>
      <c r="H5" s="491"/>
      <c r="I5" s="491"/>
      <c r="J5" s="400"/>
      <c r="K5" s="491"/>
      <c r="L5" s="491"/>
      <c r="M5" s="400"/>
    </row>
    <row r="6" spans="1:13" ht="18" customHeight="1" x14ac:dyDescent="0.25">
      <c r="A6" s="490" t="s">
        <v>21</v>
      </c>
      <c r="B6" s="491"/>
      <c r="C6" s="491"/>
      <c r="D6" s="400"/>
      <c r="E6" s="491"/>
      <c r="F6" s="492"/>
      <c r="G6" s="400"/>
      <c r="H6" s="491"/>
      <c r="I6" s="491"/>
      <c r="J6" s="400"/>
      <c r="K6" s="491"/>
      <c r="L6" s="491"/>
      <c r="M6" s="400"/>
    </row>
    <row r="7" spans="1:13" ht="18" customHeight="1" x14ac:dyDescent="0.25">
      <c r="A7" s="490" t="s">
        <v>166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</row>
    <row r="8" spans="1:13" ht="18" customHeight="1" x14ac:dyDescent="0.25">
      <c r="A8" s="490" t="s">
        <v>167</v>
      </c>
      <c r="B8" s="400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</row>
    <row r="9" spans="1:13" ht="18" customHeight="1" x14ac:dyDescent="0.25">
      <c r="A9" s="490" t="s">
        <v>24</v>
      </c>
      <c r="B9" s="491"/>
      <c r="C9" s="491"/>
      <c r="D9" s="400"/>
      <c r="E9" s="491"/>
      <c r="F9" s="492"/>
      <c r="G9" s="400"/>
      <c r="H9" s="491"/>
      <c r="I9" s="491"/>
      <c r="J9" s="400"/>
      <c r="K9" s="491"/>
      <c r="L9" s="491"/>
      <c r="M9" s="400"/>
    </row>
    <row r="10" spans="1:13" ht="18" customHeight="1" x14ac:dyDescent="0.25">
      <c r="A10" s="490" t="s">
        <v>168</v>
      </c>
      <c r="B10" s="400"/>
      <c r="C10" s="400"/>
      <c r="D10" s="400"/>
      <c r="E10" s="400"/>
      <c r="F10" s="400"/>
      <c r="G10" s="400"/>
      <c r="H10" s="400"/>
      <c r="I10" s="400"/>
      <c r="J10" s="400"/>
      <c r="K10" s="400"/>
      <c r="L10" s="400"/>
      <c r="M10" s="400"/>
    </row>
    <row r="11" spans="1:13" ht="18" customHeight="1" x14ac:dyDescent="0.25">
      <c r="A11" s="490" t="s">
        <v>26</v>
      </c>
      <c r="B11" s="491"/>
      <c r="C11" s="491"/>
      <c r="D11" s="400"/>
      <c r="E11" s="491"/>
      <c r="F11" s="492"/>
      <c r="G11" s="400"/>
      <c r="H11" s="491"/>
      <c r="I11" s="491"/>
      <c r="J11" s="400"/>
      <c r="K11" s="491"/>
      <c r="L11" s="491"/>
      <c r="M11" s="400"/>
    </row>
    <row r="12" spans="1:13" ht="18" customHeight="1" x14ac:dyDescent="0.25">
      <c r="A12" s="490" t="s">
        <v>27</v>
      </c>
      <c r="B12" s="491"/>
      <c r="C12" s="491"/>
      <c r="D12" s="400"/>
      <c r="E12" s="491"/>
      <c r="F12" s="492"/>
      <c r="G12" s="400"/>
      <c r="H12" s="491"/>
      <c r="I12" s="491"/>
      <c r="J12" s="400"/>
      <c r="K12" s="491"/>
      <c r="L12" s="491"/>
      <c r="M12" s="400"/>
    </row>
    <row r="13" spans="1:13" ht="18" customHeight="1" x14ac:dyDescent="0.25">
      <c r="A13" s="723" t="s">
        <v>169</v>
      </c>
      <c r="B13" s="724"/>
      <c r="C13" s="724"/>
      <c r="D13" s="724"/>
      <c r="E13" s="724"/>
      <c r="F13" s="605"/>
      <c r="G13" s="724"/>
      <c r="H13" s="724"/>
      <c r="I13" s="724"/>
      <c r="J13" s="724"/>
      <c r="K13" s="724"/>
      <c r="L13" s="724"/>
      <c r="M13" s="98"/>
    </row>
    <row r="14" spans="1:13" ht="18" customHeight="1" x14ac:dyDescent="0.25">
      <c r="A14" s="490" t="s">
        <v>156</v>
      </c>
      <c r="B14" s="725" t="s">
        <v>139</v>
      </c>
      <c r="C14" s="400"/>
      <c r="D14" s="400"/>
      <c r="E14" s="400"/>
      <c r="F14" s="401"/>
      <c r="G14" s="400"/>
      <c r="H14" s="400"/>
      <c r="I14" s="400"/>
      <c r="J14" s="400"/>
      <c r="K14" s="400"/>
      <c r="L14" s="400"/>
      <c r="M14" s="600"/>
    </row>
    <row r="15" spans="1:13" ht="18" customHeight="1" x14ac:dyDescent="0.25"/>
    <row r="16" spans="1:13" ht="15" customHeight="1" x14ac:dyDescent="0.25">
      <c r="A16" s="493" t="s">
        <v>128</v>
      </c>
      <c r="B16" s="488" t="s">
        <v>54</v>
      </c>
      <c r="C16" s="488" t="s">
        <v>1</v>
      </c>
      <c r="D16" s="488" t="s">
        <v>3</v>
      </c>
      <c r="E16" s="489" t="s">
        <v>4</v>
      </c>
      <c r="F16" s="489" t="s">
        <v>5</v>
      </c>
      <c r="G16" s="489" t="s">
        <v>6</v>
      </c>
      <c r="H16" s="489" t="s">
        <v>7</v>
      </c>
      <c r="I16" s="489" t="s">
        <v>8</v>
      </c>
      <c r="J16" s="489" t="s">
        <v>9</v>
      </c>
      <c r="K16" s="489" t="s">
        <v>10</v>
      </c>
      <c r="L16" s="489" t="s">
        <v>11</v>
      </c>
      <c r="M16" s="489" t="s">
        <v>12</v>
      </c>
    </row>
    <row r="17" spans="1:13" ht="18" customHeight="1" x14ac:dyDescent="0.25">
      <c r="A17" s="490" t="s">
        <v>45</v>
      </c>
      <c r="B17" s="24"/>
      <c r="C17" s="491"/>
      <c r="D17" s="24"/>
      <c r="E17" s="491"/>
      <c r="F17" s="24"/>
      <c r="G17" s="491"/>
      <c r="H17" s="400"/>
      <c r="I17" s="491"/>
      <c r="J17" s="400"/>
      <c r="K17" s="491"/>
      <c r="L17" s="400"/>
      <c r="M17" s="491"/>
    </row>
    <row r="18" spans="1:13" ht="18" customHeight="1" x14ac:dyDescent="0.25">
      <c r="A18" s="490" t="s">
        <v>46</v>
      </c>
      <c r="B18" s="24"/>
      <c r="C18" s="491"/>
      <c r="D18" s="24"/>
      <c r="E18" s="491"/>
      <c r="F18" s="24"/>
      <c r="G18" s="491"/>
      <c r="H18" s="400"/>
      <c r="I18" s="491"/>
      <c r="J18" s="400"/>
      <c r="K18" s="491"/>
      <c r="L18" s="400"/>
      <c r="M18" s="491"/>
    </row>
    <row r="19" spans="1:13" ht="18" customHeight="1" x14ac:dyDescent="0.25">
      <c r="A19" s="490" t="s">
        <v>47</v>
      </c>
      <c r="B19" s="24"/>
      <c r="C19" s="491"/>
      <c r="D19" s="24"/>
      <c r="E19" s="491"/>
      <c r="F19" s="24"/>
      <c r="G19" s="491"/>
      <c r="H19" s="400"/>
      <c r="I19" s="491"/>
      <c r="J19" s="400"/>
      <c r="K19" s="491"/>
      <c r="L19" s="400"/>
      <c r="M19" s="491"/>
    </row>
    <row r="20" spans="1:13" ht="18" customHeight="1" x14ac:dyDescent="0.25">
      <c r="A20" s="490" t="s">
        <v>48</v>
      </c>
      <c r="B20" s="24"/>
      <c r="C20" s="491"/>
      <c r="D20" s="24"/>
      <c r="E20" s="491"/>
      <c r="F20" s="24"/>
      <c r="G20" s="491"/>
      <c r="H20" s="400"/>
      <c r="I20" s="491"/>
      <c r="J20" s="400"/>
      <c r="K20" s="491"/>
      <c r="L20" s="400"/>
      <c r="M20" s="491"/>
    </row>
    <row r="21" spans="1:13" ht="18" customHeight="1" x14ac:dyDescent="0.25">
      <c r="A21" s="490" t="s">
        <v>44</v>
      </c>
      <c r="B21" s="24"/>
      <c r="C21" s="491"/>
      <c r="D21" s="24"/>
      <c r="E21" s="491"/>
      <c r="F21" s="24"/>
      <c r="G21" s="491"/>
      <c r="H21" s="400"/>
      <c r="I21" s="491"/>
      <c r="J21" s="400"/>
      <c r="K21" s="491"/>
      <c r="L21" s="400"/>
      <c r="M21" s="491"/>
    </row>
    <row r="22" spans="1:13" ht="18" customHeight="1" x14ac:dyDescent="0.25">
      <c r="A22" s="9"/>
      <c r="B22" s="259"/>
      <c r="C22" s="98"/>
      <c r="D22" s="259"/>
      <c r="E22" s="98"/>
      <c r="F22" s="259"/>
      <c r="G22" s="98"/>
      <c r="H22" s="98"/>
      <c r="I22" s="98"/>
      <c r="J22" s="98"/>
      <c r="K22" s="98"/>
      <c r="L22" s="98"/>
      <c r="M22" s="98"/>
    </row>
    <row r="23" spans="1:13" ht="18" customHeight="1" x14ac:dyDescent="0.25">
      <c r="A23" s="489"/>
      <c r="B23" s="488" t="s">
        <v>54</v>
      </c>
      <c r="C23" s="488" t="s">
        <v>1</v>
      </c>
      <c r="D23" s="488" t="s">
        <v>3</v>
      </c>
      <c r="E23" s="489" t="s">
        <v>4</v>
      </c>
      <c r="F23" s="489" t="s">
        <v>5</v>
      </c>
      <c r="G23" s="489" t="s">
        <v>6</v>
      </c>
      <c r="H23" s="489" t="s">
        <v>7</v>
      </c>
      <c r="I23" s="489" t="s">
        <v>8</v>
      </c>
      <c r="J23" s="489" t="s">
        <v>9</v>
      </c>
      <c r="K23" s="489" t="s">
        <v>10</v>
      </c>
      <c r="L23" s="489" t="s">
        <v>11</v>
      </c>
      <c r="M23" s="489" t="s">
        <v>12</v>
      </c>
    </row>
    <row r="24" spans="1:13" ht="18" customHeight="1" x14ac:dyDescent="0.25">
      <c r="A24" s="494" t="s">
        <v>36</v>
      </c>
      <c r="B24" s="24"/>
      <c r="C24" s="491"/>
      <c r="D24" s="24"/>
      <c r="E24" s="491"/>
      <c r="F24" s="24"/>
      <c r="G24" s="491"/>
      <c r="H24" s="400"/>
      <c r="I24" s="491"/>
      <c r="J24" s="400"/>
      <c r="K24" s="491"/>
      <c r="L24" s="400"/>
      <c r="M24" s="491"/>
    </row>
    <row r="25" spans="1:13" ht="18" customHeight="1" x14ac:dyDescent="0.25">
      <c r="A25" s="490" t="s">
        <v>38</v>
      </c>
      <c r="B25" s="24"/>
      <c r="C25" s="491"/>
      <c r="D25" s="24"/>
      <c r="E25" s="491"/>
      <c r="F25" s="24"/>
      <c r="G25" s="491"/>
      <c r="H25" s="400"/>
      <c r="I25" s="491"/>
      <c r="J25" s="400"/>
      <c r="K25" s="491"/>
      <c r="L25" s="400"/>
      <c r="M25" s="491"/>
    </row>
    <row r="26" spans="1:13" ht="18" customHeight="1" x14ac:dyDescent="0.25">
      <c r="A26" s="490" t="s">
        <v>39</v>
      </c>
      <c r="B26" s="24"/>
      <c r="C26" s="491"/>
      <c r="D26" s="24"/>
      <c r="E26" s="491"/>
      <c r="F26" s="24"/>
      <c r="G26" s="491"/>
      <c r="H26" s="400"/>
      <c r="I26" s="491"/>
      <c r="J26" s="400"/>
      <c r="K26" s="491"/>
      <c r="L26" s="400"/>
      <c r="M26" s="491"/>
    </row>
    <row r="27" spans="1:13" ht="18" customHeight="1" x14ac:dyDescent="0.25">
      <c r="A27" s="490" t="s">
        <v>40</v>
      </c>
      <c r="B27" s="24"/>
      <c r="C27" s="491"/>
      <c r="D27" s="24"/>
      <c r="E27" s="491"/>
      <c r="F27" s="24"/>
      <c r="G27" s="491"/>
      <c r="H27" s="400"/>
      <c r="I27" s="491"/>
      <c r="J27" s="400"/>
      <c r="K27" s="491"/>
      <c r="L27" s="400"/>
      <c r="M27" s="491"/>
    </row>
    <row r="28" spans="1:13" ht="18" customHeight="1" x14ac:dyDescent="0.25">
      <c r="A28" s="490" t="s">
        <v>41</v>
      </c>
      <c r="B28" s="24"/>
      <c r="C28" s="491"/>
      <c r="D28" s="24"/>
      <c r="E28" s="491"/>
      <c r="F28" s="24"/>
      <c r="G28" s="491"/>
      <c r="H28" s="400"/>
      <c r="I28" s="491"/>
      <c r="J28" s="400"/>
      <c r="K28" s="491"/>
      <c r="L28" s="400"/>
      <c r="M28" s="491"/>
    </row>
    <row r="29" spans="1:13" ht="18" customHeight="1" x14ac:dyDescent="0.25">
      <c r="A29" s="490" t="s">
        <v>42</v>
      </c>
      <c r="B29" s="24"/>
      <c r="C29" s="491"/>
      <c r="D29" s="24"/>
      <c r="E29" s="491"/>
      <c r="F29" s="24"/>
      <c r="G29" s="491"/>
      <c r="H29" s="400"/>
      <c r="I29" s="491"/>
      <c r="J29" s="400"/>
      <c r="K29" s="491"/>
      <c r="L29" s="400"/>
      <c r="M29" s="491"/>
    </row>
    <row r="30" spans="1:13" ht="18" customHeight="1" x14ac:dyDescent="0.25">
      <c r="A30" s="490" t="s">
        <v>43</v>
      </c>
      <c r="B30" s="24"/>
      <c r="C30" s="491"/>
      <c r="D30" s="24"/>
      <c r="E30" s="491"/>
      <c r="F30" s="24"/>
      <c r="G30" s="491"/>
      <c r="H30" s="400"/>
      <c r="I30" s="491"/>
      <c r="J30" s="400"/>
      <c r="K30" s="491"/>
      <c r="L30" s="400"/>
      <c r="M30" s="491"/>
    </row>
    <row r="31" spans="1:13" ht="18" customHeight="1" x14ac:dyDescent="0.25">
      <c r="A31" s="9"/>
      <c r="B31" s="259"/>
      <c r="C31" s="98"/>
      <c r="D31" s="259"/>
      <c r="E31" s="98"/>
      <c r="F31" s="259"/>
      <c r="G31" s="98"/>
      <c r="H31" s="98"/>
      <c r="I31" s="98"/>
      <c r="J31" s="98"/>
      <c r="K31" s="98"/>
      <c r="L31" s="98"/>
      <c r="M31" s="98"/>
    </row>
    <row r="32" spans="1:13" ht="18" customHeight="1" x14ac:dyDescent="0.25">
      <c r="A32" s="495" t="s">
        <v>170</v>
      </c>
      <c r="B32" s="259"/>
      <c r="C32" s="259"/>
      <c r="D32" s="259"/>
      <c r="E32" s="259"/>
      <c r="F32" s="259"/>
    </row>
    <row r="33" spans="1:13" ht="18" customHeight="1" x14ac:dyDescent="0.25">
      <c r="A33" s="495"/>
      <c r="B33" s="259"/>
      <c r="C33" s="259"/>
      <c r="D33" s="259"/>
      <c r="E33" s="259"/>
      <c r="F33" s="259"/>
    </row>
    <row r="34" spans="1:13" x14ac:dyDescent="0.25">
      <c r="A34" s="1093" t="s">
        <v>129</v>
      </c>
      <c r="B34" s="1093"/>
      <c r="C34" s="1093"/>
      <c r="D34" s="1246" t="s">
        <v>4</v>
      </c>
      <c r="E34" s="1246" t="s">
        <v>9</v>
      </c>
      <c r="F34" s="496"/>
      <c r="G34" s="1246" t="s">
        <v>2</v>
      </c>
      <c r="H34" s="1244" t="s">
        <v>4</v>
      </c>
      <c r="I34" s="1244"/>
      <c r="J34" s="1244"/>
      <c r="K34" s="1244" t="s">
        <v>9</v>
      </c>
      <c r="L34" s="1244"/>
      <c r="M34" s="1244"/>
    </row>
    <row r="35" spans="1:13" x14ac:dyDescent="0.25">
      <c r="A35" s="1093"/>
      <c r="B35" s="1093"/>
      <c r="C35" s="1093"/>
      <c r="D35" s="1246"/>
      <c r="E35" s="1246"/>
      <c r="F35" s="496"/>
      <c r="G35" s="1246"/>
      <c r="H35" s="488" t="s">
        <v>130</v>
      </c>
      <c r="I35" s="488" t="s">
        <v>131</v>
      </c>
      <c r="J35" s="488" t="s">
        <v>132</v>
      </c>
      <c r="K35" s="488" t="s">
        <v>130</v>
      </c>
      <c r="L35" s="488" t="s">
        <v>131</v>
      </c>
      <c r="M35" s="488" t="s">
        <v>132</v>
      </c>
    </row>
    <row r="36" spans="1:13" s="484" customFormat="1" ht="25.5" customHeight="1" x14ac:dyDescent="0.25">
      <c r="A36" s="1080" t="s">
        <v>60</v>
      </c>
      <c r="B36" s="1080"/>
      <c r="C36" s="1080"/>
      <c r="D36" s="24"/>
      <c r="E36" s="24"/>
      <c r="F36" s="259"/>
      <c r="G36" s="490" t="s">
        <v>49</v>
      </c>
      <c r="H36" s="400"/>
      <c r="I36" s="400"/>
      <c r="J36" s="400"/>
      <c r="K36" s="478"/>
      <c r="L36" s="478"/>
      <c r="M36" s="478"/>
    </row>
    <row r="37" spans="1:13" s="484" customFormat="1" ht="25.5" customHeight="1" x14ac:dyDescent="0.25">
      <c r="A37" s="1080" t="s">
        <v>201</v>
      </c>
      <c r="B37" s="1080"/>
      <c r="C37" s="1080"/>
      <c r="D37" s="24"/>
      <c r="E37" s="24"/>
      <c r="F37" s="259"/>
      <c r="G37" s="490" t="s">
        <v>50</v>
      </c>
      <c r="H37" s="400"/>
      <c r="I37" s="400"/>
      <c r="J37" s="400"/>
      <c r="K37" s="478"/>
      <c r="L37" s="478"/>
      <c r="M37" s="478"/>
    </row>
    <row r="38" spans="1:13" s="484" customFormat="1" ht="25.5" customHeight="1" x14ac:dyDescent="0.25">
      <c r="A38" s="1080" t="s">
        <v>202</v>
      </c>
      <c r="B38" s="1080"/>
      <c r="C38" s="1080"/>
      <c r="D38" s="24"/>
      <c r="E38" s="24"/>
      <c r="F38" s="259"/>
      <c r="G38" s="490" t="s">
        <v>51</v>
      </c>
      <c r="H38" s="400"/>
      <c r="I38" s="400"/>
      <c r="J38" s="400"/>
      <c r="K38" s="478"/>
      <c r="L38" s="478"/>
      <c r="M38" s="478"/>
    </row>
    <row r="39" spans="1:13" s="484" customFormat="1" ht="25.5" customHeight="1" x14ac:dyDescent="0.25">
      <c r="A39" s="1080" t="s">
        <v>203</v>
      </c>
      <c r="B39" s="1080"/>
      <c r="C39" s="1080"/>
      <c r="D39" s="24"/>
      <c r="E39" s="24"/>
      <c r="F39" s="259"/>
      <c r="G39" s="490" t="s">
        <v>52</v>
      </c>
      <c r="H39" s="400"/>
      <c r="I39" s="400"/>
      <c r="J39" s="400"/>
      <c r="K39" s="478"/>
      <c r="L39" s="478"/>
      <c r="M39" s="478"/>
    </row>
    <row r="40" spans="1:13" s="484" customFormat="1" ht="25.5" customHeight="1" x14ac:dyDescent="0.25">
      <c r="A40" s="1080" t="s">
        <v>204</v>
      </c>
      <c r="B40" s="1080"/>
      <c r="C40" s="1080"/>
      <c r="D40" s="24"/>
      <c r="E40" s="24"/>
      <c r="F40" s="259"/>
      <c r="G40" s="490" t="s">
        <v>53</v>
      </c>
      <c r="H40" s="400"/>
      <c r="I40" s="400"/>
      <c r="J40" s="400"/>
      <c r="K40" s="478"/>
      <c r="L40" s="478"/>
      <c r="M40" s="478"/>
    </row>
    <row r="41" spans="1:13" s="484" customFormat="1" ht="25.5" customHeight="1" x14ac:dyDescent="0.25">
      <c r="A41" s="1080" t="s">
        <v>205</v>
      </c>
      <c r="B41" s="1080"/>
      <c r="C41" s="1080"/>
      <c r="D41" s="24"/>
      <c r="E41" s="24"/>
      <c r="F41" s="259"/>
      <c r="G41" s="97"/>
      <c r="H41" s="59"/>
      <c r="I41" s="59"/>
      <c r="J41" s="59"/>
    </row>
    <row r="42" spans="1:13" s="484" customFormat="1" ht="25.5" customHeight="1" x14ac:dyDescent="0.25">
      <c r="A42" s="1080" t="s">
        <v>206</v>
      </c>
      <c r="B42" s="1080"/>
      <c r="C42" s="1080"/>
      <c r="D42" s="24"/>
      <c r="E42" s="24"/>
      <c r="F42" s="259"/>
      <c r="G42" s="97"/>
      <c r="H42" s="59"/>
      <c r="I42" s="59"/>
      <c r="J42" s="59"/>
    </row>
    <row r="43" spans="1:13" s="484" customFormat="1" ht="25.5" customHeight="1" x14ac:dyDescent="0.25">
      <c r="A43" s="1080" t="s">
        <v>207</v>
      </c>
      <c r="B43" s="1080"/>
      <c r="C43" s="1080"/>
      <c r="D43" s="24"/>
      <c r="E43" s="24"/>
      <c r="F43" s="259"/>
      <c r="G43" s="9"/>
      <c r="H43" s="97"/>
      <c r="I43" s="97"/>
      <c r="J43" s="97"/>
    </row>
    <row r="44" spans="1:13" s="484" customFormat="1" ht="25.5" customHeight="1" x14ac:dyDescent="0.25">
      <c r="A44" s="1080" t="s">
        <v>208</v>
      </c>
      <c r="B44" s="1080"/>
      <c r="C44" s="1080"/>
      <c r="D44" s="24"/>
      <c r="E44" s="24"/>
      <c r="F44" s="259"/>
      <c r="G44" s="9"/>
      <c r="H44" s="97"/>
      <c r="I44" s="97"/>
      <c r="J44" s="97"/>
    </row>
    <row r="45" spans="1:13" s="484" customFormat="1" ht="25.5" customHeight="1" x14ac:dyDescent="0.25">
      <c r="A45" s="1080" t="s">
        <v>209</v>
      </c>
      <c r="B45" s="1080"/>
      <c r="C45" s="1080"/>
      <c r="D45" s="24"/>
      <c r="E45" s="24"/>
      <c r="F45" s="259"/>
      <c r="G45" s="9"/>
      <c r="H45" s="97"/>
      <c r="I45" s="97"/>
      <c r="J45" s="97"/>
    </row>
    <row r="46" spans="1:13" s="484" customFormat="1" ht="25.5" customHeight="1" x14ac:dyDescent="0.25">
      <c r="A46" s="1080" t="s">
        <v>210</v>
      </c>
      <c r="B46" s="1080"/>
      <c r="C46" s="1080"/>
      <c r="D46" s="24"/>
      <c r="E46" s="24"/>
      <c r="F46" s="259"/>
      <c r="G46" s="9"/>
      <c r="H46" s="97"/>
      <c r="I46" s="97"/>
      <c r="J46" s="97"/>
    </row>
    <row r="47" spans="1:13" s="484" customFormat="1" ht="25.5" customHeight="1" x14ac:dyDescent="0.25">
      <c r="A47" s="1080" t="s">
        <v>73</v>
      </c>
      <c r="B47" s="1080"/>
      <c r="C47" s="1080"/>
      <c r="D47" s="24"/>
      <c r="E47" s="24"/>
      <c r="F47" s="259"/>
      <c r="G47" s="9"/>
      <c r="H47" s="97"/>
      <c r="I47" s="97"/>
      <c r="J47" s="97"/>
    </row>
    <row r="48" spans="1:13" s="484" customFormat="1" ht="25.5" customHeight="1" x14ac:dyDescent="0.25">
      <c r="A48" s="1080" t="s">
        <v>211</v>
      </c>
      <c r="B48" s="1080"/>
      <c r="C48" s="1080"/>
      <c r="D48" s="24"/>
      <c r="E48" s="24"/>
      <c r="F48" s="259"/>
      <c r="G48" s="9"/>
      <c r="H48" s="97"/>
      <c r="I48" s="97"/>
      <c r="J48" s="97"/>
    </row>
    <row r="49" spans="1:10" s="484" customFormat="1" ht="25.5" customHeight="1" x14ac:dyDescent="0.25">
      <c r="A49" s="1080" t="s">
        <v>212</v>
      </c>
      <c r="B49" s="1080"/>
      <c r="C49" s="1080"/>
      <c r="D49" s="24"/>
      <c r="E49" s="24"/>
      <c r="F49" s="259"/>
      <c r="G49" s="9"/>
      <c r="H49" s="97"/>
      <c r="I49" s="97"/>
      <c r="J49" s="97"/>
    </row>
    <row r="50" spans="1:10" s="484" customFormat="1" ht="25.5" customHeight="1" x14ac:dyDescent="0.25">
      <c r="A50" s="1080" t="s">
        <v>213</v>
      </c>
      <c r="B50" s="1080"/>
      <c r="C50" s="1080"/>
      <c r="D50" s="24"/>
      <c r="E50" s="24"/>
      <c r="F50" s="259"/>
      <c r="G50" s="9"/>
      <c r="H50" s="97"/>
      <c r="I50" s="97"/>
      <c r="J50" s="97"/>
    </row>
    <row r="51" spans="1:10" s="484" customFormat="1" ht="25.5" customHeight="1" x14ac:dyDescent="0.25">
      <c r="A51" s="1080" t="s">
        <v>214</v>
      </c>
      <c r="B51" s="1080"/>
      <c r="C51" s="1080"/>
      <c r="D51" s="24"/>
      <c r="E51" s="24"/>
      <c r="F51" s="259"/>
      <c r="G51" s="259"/>
    </row>
    <row r="52" spans="1:10" s="484" customFormat="1" ht="25.5" customHeight="1" x14ac:dyDescent="0.25">
      <c r="A52" s="1080" t="s">
        <v>215</v>
      </c>
      <c r="B52" s="1080"/>
      <c r="C52" s="1080"/>
      <c r="D52" s="24"/>
      <c r="E52" s="24"/>
      <c r="F52" s="259"/>
      <c r="G52" s="259"/>
    </row>
  </sheetData>
  <mergeCells count="24">
    <mergeCell ref="K34:M34"/>
    <mergeCell ref="C1:M1"/>
    <mergeCell ref="D34:D35"/>
    <mergeCell ref="E34:E35"/>
    <mergeCell ref="G34:G35"/>
    <mergeCell ref="H34:J34"/>
    <mergeCell ref="A34:C35"/>
    <mergeCell ref="A49:C49"/>
    <mergeCell ref="A50:C50"/>
    <mergeCell ref="A51:C51"/>
    <mergeCell ref="A52:C52"/>
    <mergeCell ref="A45:C45"/>
    <mergeCell ref="A46:C46"/>
    <mergeCell ref="A47:C47"/>
    <mergeCell ref="A48:C48"/>
    <mergeCell ref="A44:C44"/>
    <mergeCell ref="A36:C36"/>
    <mergeCell ref="A37:C37"/>
    <mergeCell ref="A41:C41"/>
    <mergeCell ref="A42:C42"/>
    <mergeCell ref="A38:C38"/>
    <mergeCell ref="A39:C39"/>
    <mergeCell ref="A40:C40"/>
    <mergeCell ref="A43:C43"/>
  </mergeCells>
  <phoneticPr fontId="0" type="noConversion"/>
  <pageMargins left="0.78740157499999996" right="0.78740157499999996" top="0.5" bottom="0.5" header="0.4921259845" footer="0.4921259845"/>
  <pageSetup paperSize="9" orientation="landscape" copies="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57"/>
  <sheetViews>
    <sheetView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H4" sqref="AH4"/>
    </sheetView>
  </sheetViews>
  <sheetFormatPr defaultRowHeight="13.2" x14ac:dyDescent="0.25"/>
  <cols>
    <col min="1" max="1" width="5.5546875" customWidth="1"/>
    <col min="2" max="2" width="12.33203125" bestFit="1" customWidth="1"/>
    <col min="3" max="3" width="4.88671875" customWidth="1"/>
    <col min="4" max="4" width="5.44140625" customWidth="1"/>
    <col min="5" max="5" width="5.5546875" customWidth="1"/>
    <col min="6" max="6" width="6.33203125" customWidth="1"/>
    <col min="7" max="12" width="5.5546875" customWidth="1"/>
    <col min="13" max="13" width="3.5546875" customWidth="1"/>
    <col min="14" max="14" width="7.88671875" customWidth="1"/>
    <col min="15" max="15" width="8.33203125" customWidth="1"/>
    <col min="16" max="16" width="7.88671875" customWidth="1"/>
    <col min="17" max="17" width="8.44140625" customWidth="1"/>
    <col min="18" max="18" width="8.88671875" customWidth="1"/>
    <col min="19" max="20" width="8.44140625" customWidth="1"/>
    <col min="21" max="21" width="8.109375" customWidth="1"/>
    <col min="22" max="22" width="8.6640625" customWidth="1"/>
    <col min="23" max="24" width="8.44140625" customWidth="1"/>
    <col min="25" max="25" width="8.6640625" customWidth="1"/>
    <col min="26" max="26" width="8.109375" customWidth="1"/>
    <col min="27" max="27" width="8.6640625" customWidth="1"/>
    <col min="28" max="29" width="8.44140625" customWidth="1"/>
    <col min="30" max="30" width="8.33203125" customWidth="1"/>
    <col min="31" max="31" width="11.33203125" customWidth="1"/>
    <col min="32" max="32" width="12.109375" customWidth="1"/>
    <col min="33" max="33" width="11.109375" customWidth="1"/>
    <col min="34" max="34" width="12.44140625" customWidth="1"/>
    <col min="35" max="35" width="10.33203125" customWidth="1"/>
    <col min="36" max="36" width="11.44140625" customWidth="1"/>
    <col min="37" max="37" width="10.5546875" customWidth="1"/>
    <col min="38" max="38" width="10.33203125" customWidth="1"/>
    <col min="39" max="39" width="9.5546875" customWidth="1"/>
    <col min="40" max="40" width="9.44140625" customWidth="1"/>
    <col min="41" max="41" width="9.33203125" customWidth="1"/>
    <col min="42" max="42" width="8.6640625" customWidth="1"/>
    <col min="43" max="43" width="22.44140625" customWidth="1"/>
    <col min="44" max="44" width="9.6640625" customWidth="1"/>
    <col min="45" max="45" width="9" customWidth="1"/>
    <col min="46" max="46" width="9.88671875" customWidth="1"/>
    <col min="47" max="47" width="9.33203125" customWidth="1"/>
  </cols>
  <sheetData>
    <row r="1" spans="1:47" s="389" customFormat="1" x14ac:dyDescent="0.25">
      <c r="A1" s="448"/>
      <c r="B1" s="937"/>
      <c r="C1" s="940" t="s">
        <v>17</v>
      </c>
      <c r="D1" s="934" t="s">
        <v>18</v>
      </c>
      <c r="E1" s="934" t="s">
        <v>20</v>
      </c>
      <c r="F1" s="934" t="s">
        <v>21</v>
      </c>
      <c r="G1" s="934" t="s">
        <v>22</v>
      </c>
      <c r="H1" s="934" t="s">
        <v>23</v>
      </c>
      <c r="I1" s="934" t="s">
        <v>24</v>
      </c>
      <c r="J1" s="934" t="s">
        <v>25</v>
      </c>
      <c r="K1" s="934" t="s">
        <v>26</v>
      </c>
      <c r="L1" s="943" t="s">
        <v>27</v>
      </c>
      <c r="M1" s="946" t="s">
        <v>28</v>
      </c>
      <c r="N1" s="940" t="s">
        <v>36</v>
      </c>
      <c r="O1" s="934" t="s">
        <v>38</v>
      </c>
      <c r="P1" s="934" t="s">
        <v>39</v>
      </c>
      <c r="Q1" s="934" t="s">
        <v>40</v>
      </c>
      <c r="R1" s="934" t="s">
        <v>41</v>
      </c>
      <c r="S1" s="934" t="s">
        <v>42</v>
      </c>
      <c r="T1" s="943" t="s">
        <v>43</v>
      </c>
      <c r="U1" s="964" t="s">
        <v>44</v>
      </c>
      <c r="V1" s="940" t="s">
        <v>45</v>
      </c>
      <c r="W1" s="934" t="s">
        <v>46</v>
      </c>
      <c r="X1" s="934" t="s">
        <v>47</v>
      </c>
      <c r="Y1" s="943" t="s">
        <v>48</v>
      </c>
      <c r="Z1" s="940" t="s">
        <v>49</v>
      </c>
      <c r="AA1" s="934" t="s">
        <v>50</v>
      </c>
      <c r="AB1" s="934" t="s">
        <v>51</v>
      </c>
      <c r="AC1" s="934" t="s">
        <v>52</v>
      </c>
      <c r="AD1" s="943" t="s">
        <v>53</v>
      </c>
      <c r="AE1" s="961" t="s">
        <v>60</v>
      </c>
      <c r="AF1" s="952" t="s">
        <v>201</v>
      </c>
      <c r="AG1" s="952" t="s">
        <v>202</v>
      </c>
      <c r="AH1" s="952" t="s">
        <v>203</v>
      </c>
      <c r="AI1" s="952" t="s">
        <v>204</v>
      </c>
      <c r="AJ1" s="952" t="s">
        <v>216</v>
      </c>
      <c r="AK1" s="952" t="s">
        <v>206</v>
      </c>
      <c r="AL1" s="952" t="s">
        <v>207</v>
      </c>
      <c r="AM1" s="952" t="s">
        <v>208</v>
      </c>
      <c r="AN1" s="952" t="s">
        <v>209</v>
      </c>
      <c r="AO1" s="952" t="s">
        <v>97</v>
      </c>
      <c r="AP1" s="952" t="s">
        <v>73</v>
      </c>
      <c r="AQ1" s="952" t="s">
        <v>211</v>
      </c>
      <c r="AR1" s="952" t="s">
        <v>212</v>
      </c>
      <c r="AS1" s="952" t="s">
        <v>213</v>
      </c>
      <c r="AT1" s="952" t="s">
        <v>214</v>
      </c>
      <c r="AU1" s="955" t="s">
        <v>215</v>
      </c>
    </row>
    <row r="2" spans="1:47" s="389" customFormat="1" x14ac:dyDescent="0.25">
      <c r="A2" s="448"/>
      <c r="B2" s="938"/>
      <c r="C2" s="941"/>
      <c r="D2" s="935"/>
      <c r="E2" s="935"/>
      <c r="F2" s="935"/>
      <c r="G2" s="935"/>
      <c r="H2" s="935"/>
      <c r="I2" s="935"/>
      <c r="J2" s="935"/>
      <c r="K2" s="935"/>
      <c r="L2" s="944"/>
      <c r="M2" s="947"/>
      <c r="N2" s="941"/>
      <c r="O2" s="935"/>
      <c r="P2" s="935"/>
      <c r="Q2" s="935"/>
      <c r="R2" s="935"/>
      <c r="S2" s="935"/>
      <c r="T2" s="944"/>
      <c r="U2" s="965"/>
      <c r="V2" s="941"/>
      <c r="W2" s="935"/>
      <c r="X2" s="935"/>
      <c r="Y2" s="944"/>
      <c r="Z2" s="941"/>
      <c r="AA2" s="935"/>
      <c r="AB2" s="935"/>
      <c r="AC2" s="935"/>
      <c r="AD2" s="944"/>
      <c r="AE2" s="962"/>
      <c r="AF2" s="953"/>
      <c r="AG2" s="953"/>
      <c r="AH2" s="953"/>
      <c r="AI2" s="953"/>
      <c r="AJ2" s="953"/>
      <c r="AK2" s="953"/>
      <c r="AL2" s="953"/>
      <c r="AM2" s="953"/>
      <c r="AN2" s="953"/>
      <c r="AO2" s="953"/>
      <c r="AP2" s="953"/>
      <c r="AQ2" s="953"/>
      <c r="AR2" s="953"/>
      <c r="AS2" s="953"/>
      <c r="AT2" s="953"/>
      <c r="AU2" s="956"/>
    </row>
    <row r="3" spans="1:47" s="389" customFormat="1" ht="26.25" customHeight="1" thickBot="1" x14ac:dyDescent="0.3">
      <c r="A3" s="449"/>
      <c r="B3" s="939"/>
      <c r="C3" s="942"/>
      <c r="D3" s="936"/>
      <c r="E3" s="936"/>
      <c r="F3" s="936"/>
      <c r="G3" s="936"/>
      <c r="H3" s="936"/>
      <c r="I3" s="936"/>
      <c r="J3" s="936"/>
      <c r="K3" s="936"/>
      <c r="L3" s="945"/>
      <c r="M3" s="948"/>
      <c r="N3" s="942"/>
      <c r="O3" s="936"/>
      <c r="P3" s="936"/>
      <c r="Q3" s="936"/>
      <c r="R3" s="936"/>
      <c r="S3" s="936"/>
      <c r="T3" s="945"/>
      <c r="U3" s="966"/>
      <c r="V3" s="942"/>
      <c r="W3" s="936"/>
      <c r="X3" s="936"/>
      <c r="Y3" s="945"/>
      <c r="Z3" s="942"/>
      <c r="AA3" s="936"/>
      <c r="AB3" s="936"/>
      <c r="AC3" s="936"/>
      <c r="AD3" s="945"/>
      <c r="AE3" s="963"/>
      <c r="AF3" s="954"/>
      <c r="AG3" s="954"/>
      <c r="AH3" s="954"/>
      <c r="AI3" s="954"/>
      <c r="AJ3" s="954"/>
      <c r="AK3" s="954"/>
      <c r="AL3" s="954"/>
      <c r="AM3" s="954"/>
      <c r="AN3" s="954"/>
      <c r="AO3" s="954"/>
      <c r="AP3" s="954"/>
      <c r="AQ3" s="954"/>
      <c r="AR3" s="954"/>
      <c r="AS3" s="954"/>
      <c r="AT3" s="954"/>
      <c r="AU3" s="957"/>
    </row>
    <row r="4" spans="1:47" x14ac:dyDescent="0.25">
      <c r="A4" s="958">
        <v>2005</v>
      </c>
      <c r="B4" s="374">
        <v>38353</v>
      </c>
      <c r="C4" s="372"/>
      <c r="D4" s="61"/>
      <c r="E4" s="61"/>
      <c r="F4" s="61"/>
      <c r="G4" s="61"/>
      <c r="H4" s="61"/>
      <c r="I4" s="61"/>
      <c r="J4" s="61"/>
      <c r="K4" s="61"/>
      <c r="L4" s="62"/>
      <c r="M4" s="373"/>
      <c r="N4" s="377"/>
      <c r="O4" s="378"/>
      <c r="P4" s="378"/>
      <c r="Q4" s="378"/>
      <c r="R4" s="378"/>
      <c r="S4" s="378"/>
      <c r="T4" s="379"/>
      <c r="U4" s="380"/>
      <c r="V4" s="377"/>
      <c r="W4" s="378"/>
      <c r="X4" s="378"/>
      <c r="Y4" s="379"/>
      <c r="Z4" s="66"/>
      <c r="AA4" s="61"/>
      <c r="AB4" s="61"/>
      <c r="AC4" s="61"/>
      <c r="AD4" s="62"/>
      <c r="AE4" s="64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2"/>
    </row>
    <row r="5" spans="1:47" x14ac:dyDescent="0.25">
      <c r="A5" s="959"/>
      <c r="B5" s="375">
        <v>38384</v>
      </c>
      <c r="C5" s="284">
        <v>2.57</v>
      </c>
      <c r="D5" s="339">
        <v>0.75</v>
      </c>
      <c r="E5" s="339">
        <v>4.95</v>
      </c>
      <c r="F5" s="339">
        <v>9.09</v>
      </c>
      <c r="G5" s="339">
        <v>3</v>
      </c>
      <c r="H5" s="339">
        <v>3</v>
      </c>
      <c r="I5" s="339">
        <v>6.92</v>
      </c>
      <c r="J5" s="339">
        <v>0.92</v>
      </c>
      <c r="K5" s="339">
        <v>3.53</v>
      </c>
      <c r="L5" s="285">
        <v>3.6</v>
      </c>
      <c r="M5" s="370"/>
      <c r="N5" s="381"/>
      <c r="O5" s="29"/>
      <c r="P5" s="29"/>
      <c r="Q5" s="29"/>
      <c r="R5" s="29"/>
      <c r="S5" s="29"/>
      <c r="T5" s="75"/>
      <c r="U5" s="382"/>
      <c r="V5" s="381"/>
      <c r="W5" s="29"/>
      <c r="X5" s="29"/>
      <c r="Y5" s="75"/>
      <c r="Z5" s="69"/>
      <c r="AA5" s="24"/>
      <c r="AB5" s="24"/>
      <c r="AC5" s="24"/>
      <c r="AD5" s="27"/>
      <c r="AE5" s="25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7"/>
    </row>
    <row r="6" spans="1:47" x14ac:dyDescent="0.25">
      <c r="A6" s="959"/>
      <c r="B6" s="375">
        <v>38412</v>
      </c>
      <c r="C6" s="364">
        <v>1.3404825737265416</v>
      </c>
      <c r="D6" s="338">
        <v>0.7845872199459506</v>
      </c>
      <c r="E6" s="338">
        <v>6.593406593406594</v>
      </c>
      <c r="F6" s="338">
        <v>10.262257696693272</v>
      </c>
      <c r="G6" s="338">
        <v>3.6915504511894994</v>
      </c>
      <c r="H6" s="338">
        <v>3.3507073715562177</v>
      </c>
      <c r="I6" s="338">
        <v>8.9641434262948216</v>
      </c>
      <c r="J6" s="338">
        <v>1.1753950633407337</v>
      </c>
      <c r="K6" s="338">
        <v>4.1782729805013927</v>
      </c>
      <c r="L6" s="365">
        <v>8.5632730732635576</v>
      </c>
      <c r="M6" s="370"/>
      <c r="N6" s="381"/>
      <c r="O6" s="29">
        <v>307.70999999999998</v>
      </c>
      <c r="P6" s="29">
        <v>308.62</v>
      </c>
      <c r="Q6" s="29">
        <v>309.76</v>
      </c>
      <c r="R6" s="29">
        <v>308.12</v>
      </c>
      <c r="S6" s="29">
        <v>308.67</v>
      </c>
      <c r="T6" s="75">
        <v>306.61</v>
      </c>
      <c r="U6" s="382">
        <v>304.45999999999998</v>
      </c>
      <c r="V6" s="381">
        <v>312.04000000000002</v>
      </c>
      <c r="W6" s="29">
        <v>312.36</v>
      </c>
      <c r="X6" s="29">
        <v>309.70999999999998</v>
      </c>
      <c r="Y6" s="75">
        <v>294.33</v>
      </c>
      <c r="Z6" s="69"/>
      <c r="AA6" s="24"/>
      <c r="AB6" s="24"/>
      <c r="AC6" s="24"/>
      <c r="AD6" s="27"/>
      <c r="AE6" s="25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7"/>
    </row>
    <row r="7" spans="1:47" x14ac:dyDescent="0.25">
      <c r="A7" s="959"/>
      <c r="B7" s="375">
        <v>38443</v>
      </c>
      <c r="C7" s="364">
        <v>1.9866666666666666</v>
      </c>
      <c r="D7" s="338">
        <v>1.5066666666666666</v>
      </c>
      <c r="E7" s="338">
        <v>3.8333333333333335</v>
      </c>
      <c r="F7" s="338">
        <v>2.3933333333333331</v>
      </c>
      <c r="G7" s="338">
        <v>2.5933333333333333</v>
      </c>
      <c r="H7" s="338">
        <v>2.3199999999999998</v>
      </c>
      <c r="I7" s="338">
        <v>4.6266666666666669</v>
      </c>
      <c r="J7" s="338">
        <v>0.69666666666666666</v>
      </c>
      <c r="K7" s="338">
        <v>3</v>
      </c>
      <c r="L7" s="365">
        <v>0.08</v>
      </c>
      <c r="M7" s="370"/>
      <c r="N7" s="381">
        <v>308.36</v>
      </c>
      <c r="O7" s="29">
        <v>307.83999999999997</v>
      </c>
      <c r="P7" s="29">
        <v>308.68</v>
      </c>
      <c r="Q7" s="29">
        <v>309.60000000000002</v>
      </c>
      <c r="R7" s="29">
        <v>308.19</v>
      </c>
      <c r="S7" s="29">
        <v>308.75</v>
      </c>
      <c r="T7" s="75">
        <v>306.68</v>
      </c>
      <c r="U7" s="382">
        <v>304.54000000000002</v>
      </c>
      <c r="V7" s="381">
        <v>312.11</v>
      </c>
      <c r="W7" s="29">
        <v>312.52999999999997</v>
      </c>
      <c r="X7" s="29">
        <v>309.73</v>
      </c>
      <c r="Y7" s="75">
        <v>294.33999999999997</v>
      </c>
      <c r="Z7" s="69"/>
      <c r="AA7" s="24"/>
      <c r="AB7" s="24"/>
      <c r="AC7" s="24"/>
      <c r="AD7" s="27"/>
      <c r="AE7" s="25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7"/>
    </row>
    <row r="8" spans="1:47" x14ac:dyDescent="0.25">
      <c r="A8" s="959"/>
      <c r="B8" s="375">
        <v>38473</v>
      </c>
      <c r="C8" s="284">
        <v>2.5</v>
      </c>
      <c r="D8" s="339" t="s">
        <v>29</v>
      </c>
      <c r="E8" s="339">
        <v>4.12</v>
      </c>
      <c r="F8" s="339">
        <v>8.75</v>
      </c>
      <c r="G8" s="339">
        <v>2.3199999999999998</v>
      </c>
      <c r="H8" s="339">
        <v>2.37</v>
      </c>
      <c r="I8" s="339">
        <v>2.93</v>
      </c>
      <c r="J8" s="339">
        <v>0.69</v>
      </c>
      <c r="K8" s="339">
        <v>3.92</v>
      </c>
      <c r="L8" s="285">
        <v>0</v>
      </c>
      <c r="M8" s="370"/>
      <c r="N8" s="381">
        <v>308.37</v>
      </c>
      <c r="O8" s="29">
        <v>307.83999999999997</v>
      </c>
      <c r="P8" s="29">
        <v>308.68</v>
      </c>
      <c r="Q8" s="29">
        <v>309.64</v>
      </c>
      <c r="R8" s="29">
        <v>308.16000000000003</v>
      </c>
      <c r="S8" s="29">
        <v>308.83</v>
      </c>
      <c r="T8" s="75">
        <v>306.64999999999998</v>
      </c>
      <c r="U8" s="382">
        <v>304.63</v>
      </c>
      <c r="V8" s="381">
        <v>312.08</v>
      </c>
      <c r="W8" s="29">
        <v>312.55</v>
      </c>
      <c r="X8" s="29">
        <v>309.69</v>
      </c>
      <c r="Y8" s="75">
        <v>294.29000000000002</v>
      </c>
      <c r="Z8" s="69">
        <v>1.96</v>
      </c>
      <c r="AA8" s="24">
        <v>0.14000000000000001</v>
      </c>
      <c r="AB8" s="24">
        <v>0.46</v>
      </c>
      <c r="AC8" s="24">
        <v>0.24</v>
      </c>
      <c r="AD8" s="27">
        <v>0.32</v>
      </c>
      <c r="AE8" s="25">
        <v>309.95999999999998</v>
      </c>
      <c r="AF8" s="24">
        <v>308.58</v>
      </c>
      <c r="AG8" s="24">
        <v>308.25</v>
      </c>
      <c r="AH8" s="24">
        <v>308.22000000000003</v>
      </c>
      <c r="AI8" s="24">
        <v>309.48</v>
      </c>
      <c r="AJ8" s="24">
        <v>309.08999999999997</v>
      </c>
      <c r="AK8" s="24">
        <v>309.42</v>
      </c>
      <c r="AL8" s="24">
        <v>309.49</v>
      </c>
      <c r="AM8" s="24">
        <v>309.27999999999997</v>
      </c>
      <c r="AN8" s="24">
        <v>309.47000000000003</v>
      </c>
      <c r="AO8" s="24">
        <v>309.27</v>
      </c>
      <c r="AP8" s="24">
        <v>308.33999999999997</v>
      </c>
      <c r="AQ8" s="24"/>
      <c r="AR8" s="24">
        <v>306.47000000000003</v>
      </c>
      <c r="AS8" s="24">
        <v>309.16000000000003</v>
      </c>
      <c r="AT8" s="24">
        <v>285.87</v>
      </c>
      <c r="AU8" s="27"/>
    </row>
    <row r="9" spans="1:47" x14ac:dyDescent="0.25">
      <c r="A9" s="959"/>
      <c r="B9" s="375">
        <v>38504</v>
      </c>
      <c r="C9" s="284">
        <v>1.3</v>
      </c>
      <c r="D9" s="339">
        <v>0.55000000000000004</v>
      </c>
      <c r="E9" s="339">
        <v>2.44</v>
      </c>
      <c r="F9" s="339">
        <v>4.1100000000000003</v>
      </c>
      <c r="G9" s="339">
        <v>1.8</v>
      </c>
      <c r="H9" s="339">
        <v>1.32</v>
      </c>
      <c r="I9" s="339">
        <v>1</v>
      </c>
      <c r="J9" s="339">
        <v>0.27</v>
      </c>
      <c r="K9" s="339">
        <v>2.2000000000000002</v>
      </c>
      <c r="L9" s="285">
        <v>0.09</v>
      </c>
      <c r="M9" s="370"/>
      <c r="N9" s="381">
        <v>308.39999999999998</v>
      </c>
      <c r="O9" s="29">
        <v>307.76</v>
      </c>
      <c r="P9" s="29">
        <v>308.64</v>
      </c>
      <c r="Q9" s="29">
        <v>309.60000000000002</v>
      </c>
      <c r="R9" s="29">
        <v>308.10000000000002</v>
      </c>
      <c r="S9" s="29">
        <v>308.95</v>
      </c>
      <c r="T9" s="75">
        <v>306.55</v>
      </c>
      <c r="U9" s="382">
        <v>304.52999999999997</v>
      </c>
      <c r="V9" s="381">
        <v>311.94</v>
      </c>
      <c r="W9" s="29">
        <v>312.39999999999998</v>
      </c>
      <c r="X9" s="29">
        <v>309.70999999999998</v>
      </c>
      <c r="Y9" s="75">
        <v>294.14</v>
      </c>
      <c r="Z9" s="69">
        <v>1.76</v>
      </c>
      <c r="AA9" s="24">
        <v>0.11</v>
      </c>
      <c r="AB9" s="24">
        <v>0.63</v>
      </c>
      <c r="AC9" s="24">
        <v>0.15</v>
      </c>
      <c r="AD9" s="27">
        <v>0.19</v>
      </c>
      <c r="AE9" s="25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7"/>
    </row>
    <row r="10" spans="1:47" x14ac:dyDescent="0.25">
      <c r="A10" s="959"/>
      <c r="B10" s="375">
        <v>38534</v>
      </c>
      <c r="C10" s="284">
        <v>3.33</v>
      </c>
      <c r="D10" s="339">
        <v>1.04</v>
      </c>
      <c r="E10" s="339">
        <v>5.82</v>
      </c>
      <c r="F10" s="339">
        <v>9.0500000000000007</v>
      </c>
      <c r="G10" s="339">
        <v>3.4</v>
      </c>
      <c r="H10" s="339">
        <v>3.1</v>
      </c>
      <c r="I10" s="339">
        <v>7.22</v>
      </c>
      <c r="J10" s="339">
        <v>0.84</v>
      </c>
      <c r="K10" s="339">
        <v>4.4000000000000004</v>
      </c>
      <c r="L10" s="285">
        <v>7.5</v>
      </c>
      <c r="M10" s="370"/>
      <c r="N10" s="381">
        <v>308.43</v>
      </c>
      <c r="O10" s="29">
        <v>307.86</v>
      </c>
      <c r="P10" s="29">
        <v>308.74</v>
      </c>
      <c r="Q10" s="29">
        <v>309.67</v>
      </c>
      <c r="R10" s="29">
        <v>308.17</v>
      </c>
      <c r="S10" s="29">
        <v>308.98</v>
      </c>
      <c r="T10" s="75">
        <v>306.63</v>
      </c>
      <c r="U10" s="382">
        <v>304.11</v>
      </c>
      <c r="V10" s="381">
        <v>312.01</v>
      </c>
      <c r="W10" s="29">
        <v>312.51</v>
      </c>
      <c r="X10" s="29">
        <v>309.69</v>
      </c>
      <c r="Y10" s="75">
        <v>294.22000000000003</v>
      </c>
      <c r="Z10" s="69">
        <v>1.8</v>
      </c>
      <c r="AA10" s="24">
        <v>0.14000000000000001</v>
      </c>
      <c r="AB10" s="24">
        <v>0.49</v>
      </c>
      <c r="AC10" s="24">
        <v>0.2</v>
      </c>
      <c r="AD10" s="27"/>
      <c r="AE10" s="25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7"/>
    </row>
    <row r="11" spans="1:47" x14ac:dyDescent="0.25">
      <c r="A11" s="959"/>
      <c r="B11" s="375">
        <v>38565</v>
      </c>
      <c r="C11" s="284">
        <v>2.31</v>
      </c>
      <c r="D11" s="339">
        <v>0.66</v>
      </c>
      <c r="E11" s="339">
        <v>3.66</v>
      </c>
      <c r="F11" s="339">
        <v>0.45</v>
      </c>
      <c r="G11" s="339">
        <v>2.08</v>
      </c>
      <c r="H11" s="339">
        <v>1.95</v>
      </c>
      <c r="I11" s="339">
        <v>3.58</v>
      </c>
      <c r="J11" s="339">
        <v>0.5</v>
      </c>
      <c r="K11" s="339">
        <v>2.68</v>
      </c>
      <c r="L11" s="285">
        <v>0.2</v>
      </c>
      <c r="M11" s="370"/>
      <c r="N11" s="381">
        <v>308.39</v>
      </c>
      <c r="O11" s="29">
        <v>307.87</v>
      </c>
      <c r="P11" s="29">
        <v>308.76</v>
      </c>
      <c r="Q11" s="29">
        <v>309.7</v>
      </c>
      <c r="R11" s="29">
        <v>308.17</v>
      </c>
      <c r="S11" s="29">
        <v>309</v>
      </c>
      <c r="T11" s="75">
        <v>306.61</v>
      </c>
      <c r="U11" s="382"/>
      <c r="V11" s="381">
        <v>311.95999999999998</v>
      </c>
      <c r="W11" s="29">
        <v>312.48</v>
      </c>
      <c r="X11" s="29">
        <v>309.68</v>
      </c>
      <c r="Y11" s="75">
        <v>294.11</v>
      </c>
      <c r="Z11" s="69">
        <v>1.49</v>
      </c>
      <c r="AA11" s="24">
        <v>0.12</v>
      </c>
      <c r="AB11" s="24">
        <v>0.51</v>
      </c>
      <c r="AC11" s="24">
        <v>0.17</v>
      </c>
      <c r="AD11" s="27">
        <v>0.13</v>
      </c>
      <c r="AE11" s="25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7"/>
    </row>
    <row r="12" spans="1:47" x14ac:dyDescent="0.25">
      <c r="A12" s="959"/>
      <c r="B12" s="375">
        <v>38596</v>
      </c>
      <c r="C12" s="284">
        <v>2.38</v>
      </c>
      <c r="D12" s="339">
        <v>0.74</v>
      </c>
      <c r="E12" s="339">
        <v>3.4</v>
      </c>
      <c r="F12" s="339">
        <v>3.68</v>
      </c>
      <c r="G12" s="339">
        <v>2.14</v>
      </c>
      <c r="H12" s="339">
        <v>2.0699999999999998</v>
      </c>
      <c r="I12" s="339">
        <v>3.01</v>
      </c>
      <c r="J12" s="339">
        <v>0.47</v>
      </c>
      <c r="K12" s="339">
        <v>3.49</v>
      </c>
      <c r="L12" s="285">
        <v>3.92</v>
      </c>
      <c r="M12" s="370"/>
      <c r="N12" s="381">
        <v>308.39</v>
      </c>
      <c r="O12" s="29">
        <v>307.92</v>
      </c>
      <c r="P12" s="29">
        <v>308.74</v>
      </c>
      <c r="Q12" s="29">
        <v>309.70999999999998</v>
      </c>
      <c r="R12" s="29">
        <v>308.17</v>
      </c>
      <c r="S12" s="29">
        <v>308.99</v>
      </c>
      <c r="T12" s="75">
        <v>306.61</v>
      </c>
      <c r="U12" s="382">
        <v>304.60000000000002</v>
      </c>
      <c r="V12" s="381">
        <v>311.91000000000003</v>
      </c>
      <c r="W12" s="29">
        <v>312.44</v>
      </c>
      <c r="X12" s="29">
        <v>309.69</v>
      </c>
      <c r="Y12" s="75">
        <v>294.10000000000002</v>
      </c>
      <c r="Z12" s="69">
        <v>1.61</v>
      </c>
      <c r="AA12" s="24">
        <v>0.11</v>
      </c>
      <c r="AB12" s="24">
        <v>0.49</v>
      </c>
      <c r="AC12" s="24">
        <v>0.19</v>
      </c>
      <c r="AD12" s="27">
        <v>0.3</v>
      </c>
      <c r="AE12" s="25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7"/>
    </row>
    <row r="13" spans="1:47" x14ac:dyDescent="0.25">
      <c r="A13" s="959"/>
      <c r="B13" s="375">
        <v>38626</v>
      </c>
      <c r="C13" s="284">
        <v>2</v>
      </c>
      <c r="D13" s="339">
        <v>0.5</v>
      </c>
      <c r="E13" s="339">
        <v>2.82</v>
      </c>
      <c r="F13" s="339">
        <v>1.36</v>
      </c>
      <c r="G13" s="339">
        <v>1.92</v>
      </c>
      <c r="H13" s="339">
        <v>2.31</v>
      </c>
      <c r="I13" s="339">
        <v>4.76</v>
      </c>
      <c r="J13" s="339">
        <v>0.72</v>
      </c>
      <c r="K13" s="339">
        <v>3.22</v>
      </c>
      <c r="L13" s="285">
        <v>0</v>
      </c>
      <c r="M13" s="370"/>
      <c r="N13" s="381">
        <v>308.38</v>
      </c>
      <c r="O13" s="29">
        <v>307.86</v>
      </c>
      <c r="P13" s="29">
        <v>308.73</v>
      </c>
      <c r="Q13" s="29">
        <v>309.7</v>
      </c>
      <c r="R13" s="29">
        <v>308.14</v>
      </c>
      <c r="S13" s="29">
        <v>308.89999999999998</v>
      </c>
      <c r="T13" s="75">
        <v>306.57</v>
      </c>
      <c r="U13" s="382">
        <v>304.61</v>
      </c>
      <c r="V13" s="381">
        <v>311.81</v>
      </c>
      <c r="W13" s="29">
        <v>312.33</v>
      </c>
      <c r="X13" s="29">
        <v>309.7</v>
      </c>
      <c r="Y13" s="75">
        <v>294.05</v>
      </c>
      <c r="Z13" s="69">
        <v>1.65</v>
      </c>
      <c r="AA13" s="24">
        <v>0.15</v>
      </c>
      <c r="AB13" s="24">
        <v>0.37</v>
      </c>
      <c r="AC13" s="24">
        <v>0.41</v>
      </c>
      <c r="AD13" s="27">
        <v>0.15</v>
      </c>
      <c r="AE13" s="25"/>
      <c r="AF13" s="24">
        <v>308.26</v>
      </c>
      <c r="AG13" s="24">
        <v>308.08</v>
      </c>
      <c r="AH13" s="24">
        <v>308.07</v>
      </c>
      <c r="AI13" s="24"/>
      <c r="AJ13" s="24"/>
      <c r="AK13" s="24">
        <v>309.33999999999997</v>
      </c>
      <c r="AL13" s="24">
        <v>309.48</v>
      </c>
      <c r="AM13" s="24">
        <v>309.2</v>
      </c>
      <c r="AN13" s="24"/>
      <c r="AO13" s="24">
        <v>309.25</v>
      </c>
      <c r="AP13" s="24">
        <v>308.18</v>
      </c>
      <c r="AQ13" s="24"/>
      <c r="AR13" s="24">
        <v>306.2</v>
      </c>
      <c r="AS13" s="24">
        <v>308.81</v>
      </c>
      <c r="AT13" s="24">
        <v>285.27999999999997</v>
      </c>
      <c r="AU13" s="27">
        <v>307.57</v>
      </c>
    </row>
    <row r="14" spans="1:47" x14ac:dyDescent="0.25">
      <c r="A14" s="959"/>
      <c r="B14" s="375">
        <v>38657</v>
      </c>
      <c r="C14" s="284">
        <v>2.44</v>
      </c>
      <c r="D14" s="339">
        <v>0.65</v>
      </c>
      <c r="E14" s="339">
        <v>3.69</v>
      </c>
      <c r="F14" s="339">
        <v>2.73</v>
      </c>
      <c r="G14" s="339">
        <v>2.54</v>
      </c>
      <c r="H14" s="339">
        <v>2.0499999999999998</v>
      </c>
      <c r="I14" s="339">
        <v>4.53</v>
      </c>
      <c r="J14" s="339">
        <v>2</v>
      </c>
      <c r="K14" s="339">
        <v>3.22</v>
      </c>
      <c r="L14" s="285">
        <v>2.86</v>
      </c>
      <c r="M14" s="370"/>
      <c r="N14" s="381">
        <v>308.33</v>
      </c>
      <c r="O14" s="29">
        <v>307.83999999999997</v>
      </c>
      <c r="P14" s="29">
        <v>308.68</v>
      </c>
      <c r="Q14" s="29">
        <v>309.66000000000003</v>
      </c>
      <c r="R14" s="29">
        <v>308.08999999999997</v>
      </c>
      <c r="S14" s="29">
        <v>308.85000000000002</v>
      </c>
      <c r="T14" s="75">
        <v>306.55</v>
      </c>
      <c r="U14" s="382">
        <v>304.55</v>
      </c>
      <c r="V14" s="381">
        <v>311.79000000000002</v>
      </c>
      <c r="W14" s="29">
        <v>312.29000000000002</v>
      </c>
      <c r="X14" s="29">
        <v>309.68</v>
      </c>
      <c r="Y14" s="75">
        <v>294.14999999999998</v>
      </c>
      <c r="Z14" s="69">
        <v>1.85</v>
      </c>
      <c r="AA14" s="24">
        <v>0.1</v>
      </c>
      <c r="AB14" s="24">
        <v>0.39</v>
      </c>
      <c r="AC14" s="24">
        <v>0.54</v>
      </c>
      <c r="AD14" s="27">
        <v>0.19</v>
      </c>
      <c r="AE14" s="25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7"/>
    </row>
    <row r="15" spans="1:47" ht="13.8" thickBot="1" x14ac:dyDescent="0.3">
      <c r="A15" s="960"/>
      <c r="B15" s="376">
        <v>38687</v>
      </c>
      <c r="C15" s="291">
        <v>2.82</v>
      </c>
      <c r="D15" s="350">
        <v>0.81</v>
      </c>
      <c r="E15" s="350">
        <v>4.53</v>
      </c>
      <c r="F15" s="350">
        <v>6.67</v>
      </c>
      <c r="G15" s="350">
        <v>2.91</v>
      </c>
      <c r="H15" s="350">
        <v>3</v>
      </c>
      <c r="I15" s="350">
        <v>5.3</v>
      </c>
      <c r="J15" s="350">
        <v>0.81</v>
      </c>
      <c r="K15" s="350">
        <v>3.61</v>
      </c>
      <c r="L15" s="292">
        <v>5.82</v>
      </c>
      <c r="M15" s="371"/>
      <c r="N15" s="383">
        <v>308.32</v>
      </c>
      <c r="O15" s="36">
        <v>307.83999999999997</v>
      </c>
      <c r="P15" s="36">
        <v>308.64999999999998</v>
      </c>
      <c r="Q15" s="36">
        <v>309.64999999999998</v>
      </c>
      <c r="R15" s="36">
        <v>308.11</v>
      </c>
      <c r="S15" s="36">
        <v>308.81</v>
      </c>
      <c r="T15" s="384">
        <v>306.52999999999997</v>
      </c>
      <c r="U15" s="385">
        <v>304.55</v>
      </c>
      <c r="V15" s="383">
        <v>311.77</v>
      </c>
      <c r="W15" s="36">
        <v>312.26</v>
      </c>
      <c r="X15" s="36">
        <v>309.67</v>
      </c>
      <c r="Y15" s="384">
        <v>294.19</v>
      </c>
      <c r="Z15" s="54">
        <v>1.73</v>
      </c>
      <c r="AA15" s="38">
        <v>0.11</v>
      </c>
      <c r="AB15" s="38">
        <v>0.56000000000000005</v>
      </c>
      <c r="AC15" s="38">
        <v>0.57999999999999996</v>
      </c>
      <c r="AD15" s="40">
        <v>0.17</v>
      </c>
      <c r="AE15" s="39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40"/>
    </row>
    <row r="16" spans="1:47" x14ac:dyDescent="0.25">
      <c r="A16" s="949">
        <v>2006</v>
      </c>
      <c r="B16" s="391">
        <v>38718</v>
      </c>
      <c r="C16" s="362"/>
      <c r="D16" s="14"/>
      <c r="E16" s="14"/>
      <c r="F16" s="14"/>
      <c r="G16" s="14"/>
      <c r="H16" s="14"/>
      <c r="I16" s="14"/>
      <c r="J16" s="14"/>
      <c r="K16" s="14"/>
      <c r="L16" s="18"/>
      <c r="M16" s="369"/>
      <c r="N16" s="386">
        <v>308.35000000000002</v>
      </c>
      <c r="O16" s="13"/>
      <c r="P16" s="13">
        <v>307.83999999999997</v>
      </c>
      <c r="Q16" s="13">
        <v>308.72000000000003</v>
      </c>
      <c r="R16" s="13">
        <v>309.64999999999998</v>
      </c>
      <c r="S16" s="13">
        <v>308.14999999999998</v>
      </c>
      <c r="T16" s="387">
        <v>308.95999999999998</v>
      </c>
      <c r="U16" s="388">
        <v>306.60000000000002</v>
      </c>
      <c r="V16" s="386">
        <v>311.97000000000003</v>
      </c>
      <c r="W16" s="13">
        <v>312.49</v>
      </c>
      <c r="X16" s="13">
        <v>309.68</v>
      </c>
      <c r="Y16" s="387">
        <v>294.29000000000002</v>
      </c>
      <c r="Z16" s="53">
        <v>1.73</v>
      </c>
      <c r="AA16" s="14">
        <v>0.1</v>
      </c>
      <c r="AB16" s="14" t="s">
        <v>29</v>
      </c>
      <c r="AC16" s="14">
        <v>0.18</v>
      </c>
      <c r="AD16" s="18" t="s">
        <v>29</v>
      </c>
      <c r="AE16" s="17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8"/>
    </row>
    <row r="17" spans="1:47" x14ac:dyDescent="0.25">
      <c r="A17" s="950"/>
      <c r="B17" s="392">
        <v>38749</v>
      </c>
      <c r="C17" s="363"/>
      <c r="D17" s="24"/>
      <c r="E17" s="24"/>
      <c r="F17" s="24"/>
      <c r="G17" s="24"/>
      <c r="H17" s="24"/>
      <c r="I17" s="24"/>
      <c r="J17" s="24"/>
      <c r="K17" s="24"/>
      <c r="L17" s="27"/>
      <c r="M17" s="370"/>
      <c r="N17" s="381"/>
      <c r="O17" s="29"/>
      <c r="P17" s="29"/>
      <c r="Q17" s="29"/>
      <c r="R17" s="29"/>
      <c r="S17" s="29"/>
      <c r="T17" s="75"/>
      <c r="U17" s="382"/>
      <c r="V17" s="381">
        <v>311.91000000000003</v>
      </c>
      <c r="W17" s="29">
        <v>312.41000000000003</v>
      </c>
      <c r="X17" s="29">
        <v>309.58999999999997</v>
      </c>
      <c r="Y17" s="75">
        <v>294.25</v>
      </c>
      <c r="Z17" s="69"/>
      <c r="AA17" s="24"/>
      <c r="AB17" s="24"/>
      <c r="AC17" s="24"/>
      <c r="AD17" s="27"/>
      <c r="AE17" s="25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7"/>
    </row>
    <row r="18" spans="1:47" x14ac:dyDescent="0.25">
      <c r="A18" s="950"/>
      <c r="B18" s="392">
        <v>38777</v>
      </c>
      <c r="C18" s="363"/>
      <c r="D18" s="24"/>
      <c r="E18" s="24"/>
      <c r="F18" s="24"/>
      <c r="G18" s="24"/>
      <c r="H18" s="24"/>
      <c r="I18" s="24"/>
      <c r="J18" s="24"/>
      <c r="K18" s="24"/>
      <c r="L18" s="27"/>
      <c r="M18" s="370"/>
      <c r="N18" s="381">
        <v>307.81</v>
      </c>
      <c r="O18" s="29">
        <v>307.27999999999997</v>
      </c>
      <c r="P18" s="29">
        <v>308.25</v>
      </c>
      <c r="Q18" s="29">
        <v>309.12</v>
      </c>
      <c r="R18" s="29">
        <v>307.64999999999998</v>
      </c>
      <c r="S18" s="29">
        <v>308.5</v>
      </c>
      <c r="T18" s="75">
        <v>306.05</v>
      </c>
      <c r="U18" s="382"/>
      <c r="V18" s="381">
        <v>311.47000000000003</v>
      </c>
      <c r="W18" s="29">
        <v>312.01</v>
      </c>
      <c r="X18" s="29">
        <v>309.13</v>
      </c>
      <c r="Y18" s="75">
        <v>293.86</v>
      </c>
      <c r="Z18" s="69"/>
      <c r="AA18" s="24"/>
      <c r="AB18" s="24"/>
      <c r="AC18" s="24"/>
      <c r="AD18" s="27"/>
      <c r="AE18" s="25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7"/>
    </row>
    <row r="19" spans="1:47" x14ac:dyDescent="0.25">
      <c r="A19" s="950"/>
      <c r="B19" s="392">
        <v>38808</v>
      </c>
      <c r="C19" s="366">
        <v>2.4300000000000002</v>
      </c>
      <c r="D19" s="338">
        <v>1</v>
      </c>
      <c r="E19" s="256">
        <v>4.53</v>
      </c>
      <c r="F19" s="256">
        <v>10</v>
      </c>
      <c r="G19" s="256">
        <v>3</v>
      </c>
      <c r="H19" s="256"/>
      <c r="I19" s="256">
        <v>5</v>
      </c>
      <c r="J19" s="338">
        <v>0.79</v>
      </c>
      <c r="K19" s="256">
        <v>3.93</v>
      </c>
      <c r="L19" s="367">
        <v>5.67</v>
      </c>
      <c r="M19" s="370"/>
      <c r="N19" s="381">
        <v>308.52</v>
      </c>
      <c r="O19" s="29">
        <v>307.89</v>
      </c>
      <c r="P19" s="29">
        <v>308.72000000000003</v>
      </c>
      <c r="Q19" s="29">
        <v>309.33999999999997</v>
      </c>
      <c r="R19" s="29">
        <v>308.24</v>
      </c>
      <c r="S19" s="29">
        <v>308.87</v>
      </c>
      <c r="T19" s="75">
        <v>306.51</v>
      </c>
      <c r="U19" s="382">
        <v>304.66000000000003</v>
      </c>
      <c r="V19" s="381">
        <v>312.24</v>
      </c>
      <c r="W19" s="29">
        <v>312.89999999999998</v>
      </c>
      <c r="X19" s="29">
        <v>309.72000000000003</v>
      </c>
      <c r="Y19" s="75">
        <v>294.52999999999997</v>
      </c>
      <c r="Z19" s="69">
        <v>2.0499999999999998</v>
      </c>
      <c r="AA19" s="24">
        <v>0.1</v>
      </c>
      <c r="AB19" s="24">
        <v>0.65</v>
      </c>
      <c r="AC19" s="24">
        <v>0.41</v>
      </c>
      <c r="AD19" s="27">
        <v>0.3</v>
      </c>
      <c r="AE19" s="25">
        <v>310.04000000000002</v>
      </c>
      <c r="AF19" s="24">
        <v>308.68</v>
      </c>
      <c r="AG19" s="24">
        <v>308.33999999999997</v>
      </c>
      <c r="AH19" s="24">
        <v>308.27</v>
      </c>
      <c r="AI19" s="24">
        <v>309.5</v>
      </c>
      <c r="AJ19" s="24"/>
      <c r="AK19" s="24">
        <v>309.44</v>
      </c>
      <c r="AL19" s="24">
        <v>309.52999999999997</v>
      </c>
      <c r="AM19" s="24">
        <v>309.29000000000002</v>
      </c>
      <c r="AN19" s="24">
        <v>309.56</v>
      </c>
      <c r="AO19" s="24">
        <v>309.31</v>
      </c>
      <c r="AP19" s="24">
        <v>308.41000000000003</v>
      </c>
      <c r="AQ19" s="24"/>
      <c r="AR19" s="24">
        <v>306.7</v>
      </c>
      <c r="AS19" s="24">
        <v>309.48</v>
      </c>
      <c r="AT19" s="24">
        <v>286.2</v>
      </c>
      <c r="AU19" s="27">
        <v>308.43</v>
      </c>
    </row>
    <row r="20" spans="1:47" x14ac:dyDescent="0.25">
      <c r="A20" s="950"/>
      <c r="B20" s="392">
        <v>38838</v>
      </c>
      <c r="C20" s="183">
        <v>2.95</v>
      </c>
      <c r="D20" s="255"/>
      <c r="E20" s="255">
        <v>4</v>
      </c>
      <c r="F20" s="255">
        <v>7.33</v>
      </c>
      <c r="G20" s="255">
        <v>3.11</v>
      </c>
      <c r="H20" s="255">
        <v>3.41</v>
      </c>
      <c r="I20" s="255">
        <v>3.83</v>
      </c>
      <c r="J20" s="255">
        <v>0.43</v>
      </c>
      <c r="K20" s="255">
        <v>3.22</v>
      </c>
      <c r="L20" s="285">
        <v>5</v>
      </c>
      <c r="M20" s="370"/>
      <c r="N20" s="381">
        <v>308.54000000000002</v>
      </c>
      <c r="O20" s="29">
        <v>307.97000000000003</v>
      </c>
      <c r="P20" s="29">
        <v>308.87</v>
      </c>
      <c r="Q20" s="29">
        <v>309.75</v>
      </c>
      <c r="R20" s="29">
        <v>308.33999999999997</v>
      </c>
      <c r="S20" s="29">
        <v>309.18</v>
      </c>
      <c r="T20" s="75">
        <v>306.37</v>
      </c>
      <c r="U20" s="382"/>
      <c r="V20" s="381">
        <v>312.42</v>
      </c>
      <c r="W20" s="29">
        <v>313.07</v>
      </c>
      <c r="X20" s="29">
        <v>309.76</v>
      </c>
      <c r="Y20" s="75">
        <v>294.54000000000002</v>
      </c>
      <c r="Z20" s="69"/>
      <c r="AA20" s="24"/>
      <c r="AB20" s="24"/>
      <c r="AC20" s="24"/>
      <c r="AD20" s="27"/>
      <c r="AE20" s="25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7"/>
    </row>
    <row r="21" spans="1:47" x14ac:dyDescent="0.25">
      <c r="A21" s="950"/>
      <c r="B21" s="392">
        <v>38869</v>
      </c>
      <c r="C21" s="284"/>
      <c r="D21" s="338">
        <v>1</v>
      </c>
      <c r="E21" s="339"/>
      <c r="F21" s="339"/>
      <c r="G21" s="338">
        <v>2.2000000000000002</v>
      </c>
      <c r="H21" s="339">
        <v>1.98</v>
      </c>
      <c r="I21" s="339"/>
      <c r="J21" s="339">
        <v>0.44</v>
      </c>
      <c r="K21" s="339"/>
      <c r="L21" s="285"/>
      <c r="M21" s="370"/>
      <c r="N21" s="381"/>
      <c r="O21" s="29"/>
      <c r="P21" s="29"/>
      <c r="Q21" s="29"/>
      <c r="R21" s="29"/>
      <c r="S21" s="29"/>
      <c r="T21" s="75"/>
      <c r="U21" s="382"/>
      <c r="V21" s="381">
        <v>312.52</v>
      </c>
      <c r="W21" s="29">
        <v>313.14999999999998</v>
      </c>
      <c r="X21" s="29">
        <v>309.81</v>
      </c>
      <c r="Y21" s="75">
        <v>294.51</v>
      </c>
      <c r="Z21" s="69"/>
      <c r="AA21" s="24"/>
      <c r="AB21" s="24"/>
      <c r="AC21" s="24"/>
      <c r="AD21" s="27"/>
      <c r="AE21" s="25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7"/>
    </row>
    <row r="22" spans="1:47" x14ac:dyDescent="0.25">
      <c r="A22" s="950"/>
      <c r="B22" s="392">
        <v>38899</v>
      </c>
      <c r="C22" s="284">
        <v>2</v>
      </c>
      <c r="D22" s="339"/>
      <c r="E22" s="339">
        <v>4.4000000000000004</v>
      </c>
      <c r="F22" s="339">
        <v>4.29</v>
      </c>
      <c r="G22" s="339">
        <v>2.25</v>
      </c>
      <c r="H22" s="339">
        <v>2.37</v>
      </c>
      <c r="I22" s="339">
        <v>2.57</v>
      </c>
      <c r="J22" s="339">
        <v>0.41</v>
      </c>
      <c r="K22" s="339">
        <v>3.34</v>
      </c>
      <c r="L22" s="285">
        <v>5.15</v>
      </c>
      <c r="M22" s="370"/>
      <c r="N22" s="381">
        <v>308.49</v>
      </c>
      <c r="O22" s="29">
        <v>308.16000000000003</v>
      </c>
      <c r="P22" s="29">
        <v>309.2</v>
      </c>
      <c r="Q22" s="29">
        <v>310.10000000000002</v>
      </c>
      <c r="R22" s="29">
        <v>308.51</v>
      </c>
      <c r="S22" s="29">
        <v>309.41000000000003</v>
      </c>
      <c r="T22" s="75">
        <v>306.97000000000003</v>
      </c>
      <c r="U22" s="382"/>
      <c r="V22" s="381">
        <v>312.56</v>
      </c>
      <c r="W22" s="29">
        <v>313.12</v>
      </c>
      <c r="X22" s="29">
        <v>309.89999999999998</v>
      </c>
      <c r="Y22" s="75">
        <v>294.33999999999997</v>
      </c>
      <c r="Z22" s="69"/>
      <c r="AA22" s="24"/>
      <c r="AB22" s="24"/>
      <c r="AC22" s="24"/>
      <c r="AD22" s="27"/>
      <c r="AE22" s="25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7"/>
    </row>
    <row r="23" spans="1:47" x14ac:dyDescent="0.25">
      <c r="A23" s="950"/>
      <c r="B23" s="392">
        <v>38930</v>
      </c>
      <c r="C23" s="284"/>
      <c r="D23" s="339">
        <v>0.75</v>
      </c>
      <c r="E23" s="339"/>
      <c r="F23" s="339"/>
      <c r="G23" s="339">
        <v>2.09</v>
      </c>
      <c r="H23" s="339">
        <v>2.31</v>
      </c>
      <c r="I23" s="339"/>
      <c r="J23" s="339">
        <v>0.39</v>
      </c>
      <c r="K23" s="339"/>
      <c r="L23" s="285"/>
      <c r="M23" s="370"/>
      <c r="N23" s="381"/>
      <c r="O23" s="29"/>
      <c r="P23" s="29"/>
      <c r="Q23" s="29"/>
      <c r="R23" s="29"/>
      <c r="S23" s="29"/>
      <c r="T23" s="75"/>
      <c r="U23" s="382"/>
      <c r="V23" s="381">
        <v>311.70999999999998</v>
      </c>
      <c r="W23" s="29">
        <v>312.29000000000002</v>
      </c>
      <c r="X23" s="29">
        <v>309.8</v>
      </c>
      <c r="Y23" s="75">
        <v>294.41000000000003</v>
      </c>
      <c r="Z23" s="69"/>
      <c r="AA23" s="24"/>
      <c r="AB23" s="24"/>
      <c r="AC23" s="24"/>
      <c r="AD23" s="27"/>
      <c r="AE23" s="25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7"/>
    </row>
    <row r="24" spans="1:47" x14ac:dyDescent="0.25">
      <c r="A24" s="950"/>
      <c r="B24" s="392">
        <v>38961</v>
      </c>
      <c r="C24" s="284">
        <v>2.25</v>
      </c>
      <c r="D24" s="339"/>
      <c r="E24" s="339">
        <v>4.76</v>
      </c>
      <c r="F24" s="339">
        <v>7.22</v>
      </c>
      <c r="G24" s="339">
        <v>2.37</v>
      </c>
      <c r="H24" s="339">
        <v>2.31</v>
      </c>
      <c r="I24" s="339">
        <v>6</v>
      </c>
      <c r="J24" s="339">
        <v>0.46</v>
      </c>
      <c r="K24" s="339">
        <v>4.1900000000000004</v>
      </c>
      <c r="L24" s="285">
        <v>5.67</v>
      </c>
      <c r="M24" s="370"/>
      <c r="N24" s="381">
        <v>308.55</v>
      </c>
      <c r="O24" s="29">
        <v>308.29000000000002</v>
      </c>
      <c r="P24" s="29">
        <v>309.37</v>
      </c>
      <c r="Q24" s="29">
        <v>310.35000000000002</v>
      </c>
      <c r="R24" s="29">
        <v>308.60000000000002</v>
      </c>
      <c r="S24" s="29">
        <v>309.79000000000002</v>
      </c>
      <c r="T24" s="75">
        <v>306.37</v>
      </c>
      <c r="U24" s="382">
        <v>304.54000000000002</v>
      </c>
      <c r="V24" s="381">
        <v>312.72000000000003</v>
      </c>
      <c r="W24" s="29">
        <v>313.24</v>
      </c>
      <c r="X24" s="29">
        <v>310.08999999999997</v>
      </c>
      <c r="Y24" s="75">
        <v>294.38</v>
      </c>
      <c r="Z24" s="69">
        <v>2.31</v>
      </c>
      <c r="AA24" s="24">
        <v>0.1</v>
      </c>
      <c r="AB24" s="24">
        <v>0.31</v>
      </c>
      <c r="AC24" s="24">
        <v>0.48</v>
      </c>
      <c r="AD24" s="27">
        <v>0.1</v>
      </c>
      <c r="AE24" s="25">
        <v>310.45</v>
      </c>
      <c r="AF24" s="24">
        <v>308.61</v>
      </c>
      <c r="AG24" s="24">
        <v>308.10000000000002</v>
      </c>
      <c r="AH24" s="24">
        <v>308.33999999999997</v>
      </c>
      <c r="AI24" s="24">
        <v>309.83</v>
      </c>
      <c r="AJ24" s="24">
        <v>309.12</v>
      </c>
      <c r="AK24" s="24">
        <v>309.70999999999998</v>
      </c>
      <c r="AL24" s="24">
        <v>309.35000000000002</v>
      </c>
      <c r="AM24" s="24">
        <v>309.58</v>
      </c>
      <c r="AN24" s="24">
        <v>309.86</v>
      </c>
      <c r="AO24" s="24">
        <v>309.63</v>
      </c>
      <c r="AP24" s="24">
        <v>308.45999999999998</v>
      </c>
      <c r="AQ24" s="24"/>
      <c r="AR24" s="24">
        <v>306.70999999999998</v>
      </c>
      <c r="AS24" s="24">
        <v>309.23</v>
      </c>
      <c r="AT24" s="24">
        <v>285.93</v>
      </c>
      <c r="AU24" s="27">
        <v>308.42</v>
      </c>
    </row>
    <row r="25" spans="1:47" x14ac:dyDescent="0.25">
      <c r="A25" s="950"/>
      <c r="B25" s="392">
        <v>38991</v>
      </c>
      <c r="C25" s="284"/>
      <c r="D25" s="339"/>
      <c r="E25" s="339">
        <v>3.22</v>
      </c>
      <c r="F25" s="339">
        <v>2.82</v>
      </c>
      <c r="G25" s="339"/>
      <c r="H25" s="339">
        <v>0.59</v>
      </c>
      <c r="I25" s="339"/>
      <c r="J25" s="339"/>
      <c r="K25" s="339"/>
      <c r="L25" s="285"/>
      <c r="M25" s="370"/>
      <c r="N25" s="381"/>
      <c r="O25" s="29"/>
      <c r="P25" s="29"/>
      <c r="Q25" s="29"/>
      <c r="R25" s="29"/>
      <c r="S25" s="29"/>
      <c r="T25" s="75"/>
      <c r="U25" s="382"/>
      <c r="V25" s="381">
        <v>312.67</v>
      </c>
      <c r="W25" s="29">
        <v>313.12</v>
      </c>
      <c r="X25" s="29">
        <v>310.19</v>
      </c>
      <c r="Y25" s="75">
        <v>294.32</v>
      </c>
      <c r="Z25" s="69"/>
      <c r="AA25" s="24"/>
      <c r="AB25" s="24"/>
      <c r="AC25" s="24"/>
      <c r="AD25" s="27"/>
      <c r="AE25" s="25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7"/>
    </row>
    <row r="26" spans="1:47" x14ac:dyDescent="0.25">
      <c r="A26" s="950"/>
      <c r="B26" s="392">
        <v>39022</v>
      </c>
      <c r="C26" s="284">
        <v>3.54</v>
      </c>
      <c r="D26" s="339"/>
      <c r="E26" s="339">
        <v>9.52</v>
      </c>
      <c r="F26" s="339">
        <v>10</v>
      </c>
      <c r="G26" s="339">
        <v>4.1900000000000004</v>
      </c>
      <c r="H26" s="339">
        <v>4.4000000000000004</v>
      </c>
      <c r="I26" s="339">
        <v>3.84</v>
      </c>
      <c r="J26" s="339">
        <v>1.57</v>
      </c>
      <c r="K26" s="339">
        <v>6.65</v>
      </c>
      <c r="L26" s="285">
        <v>8.2100000000000009</v>
      </c>
      <c r="M26" s="370"/>
      <c r="N26" s="381">
        <v>308.44</v>
      </c>
      <c r="O26" s="29">
        <v>308.29000000000002</v>
      </c>
      <c r="P26" s="29">
        <v>309.43</v>
      </c>
      <c r="Q26" s="29">
        <v>310.48</v>
      </c>
      <c r="R26" s="29">
        <v>308.58999999999997</v>
      </c>
      <c r="S26" s="29">
        <v>309.79000000000002</v>
      </c>
      <c r="T26" s="75">
        <v>306.94</v>
      </c>
      <c r="U26" s="382">
        <v>304.98</v>
      </c>
      <c r="V26" s="381">
        <v>312.58999999999997</v>
      </c>
      <c r="W26" s="29">
        <v>313.06</v>
      </c>
      <c r="X26" s="29">
        <v>310.27</v>
      </c>
      <c r="Y26" s="75">
        <v>294.41000000000003</v>
      </c>
      <c r="Z26" s="69"/>
      <c r="AA26" s="24"/>
      <c r="AB26" s="24"/>
      <c r="AC26" s="24"/>
      <c r="AD26" s="27"/>
      <c r="AE26" s="25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7"/>
    </row>
    <row r="27" spans="1:47" ht="13.8" thickBot="1" x14ac:dyDescent="0.3">
      <c r="A27" s="951"/>
      <c r="B27" s="393">
        <v>39052</v>
      </c>
      <c r="C27" s="291"/>
      <c r="D27" s="350">
        <v>2.2000000000000002</v>
      </c>
      <c r="E27" s="350"/>
      <c r="F27" s="350"/>
      <c r="G27" s="350">
        <v>4.0999999999999996</v>
      </c>
      <c r="H27" s="350">
        <v>3.83</v>
      </c>
      <c r="I27" s="350"/>
      <c r="J27" s="350">
        <v>1.1499999999999999</v>
      </c>
      <c r="K27" s="350"/>
      <c r="L27" s="292"/>
      <c r="M27" s="371"/>
      <c r="N27" s="383"/>
      <c r="O27" s="36"/>
      <c r="P27" s="36"/>
      <c r="Q27" s="36"/>
      <c r="R27" s="36"/>
      <c r="S27" s="36"/>
      <c r="T27" s="384"/>
      <c r="U27" s="385"/>
      <c r="V27" s="383">
        <v>312.55</v>
      </c>
      <c r="W27" s="36">
        <v>313.02</v>
      </c>
      <c r="X27" s="36">
        <v>310.29000000000002</v>
      </c>
      <c r="Y27" s="384">
        <v>294.39</v>
      </c>
      <c r="Z27" s="54"/>
      <c r="AA27" s="38"/>
      <c r="AB27" s="38"/>
      <c r="AC27" s="38"/>
      <c r="AD27" s="40"/>
      <c r="AE27" s="39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40"/>
    </row>
    <row r="28" spans="1:47" x14ac:dyDescent="0.25">
      <c r="A28" s="975">
        <v>2007</v>
      </c>
      <c r="B28" s="398">
        <v>39083</v>
      </c>
      <c r="C28" s="362"/>
      <c r="D28" s="14"/>
      <c r="E28" s="14"/>
      <c r="F28" s="14"/>
      <c r="G28" s="14"/>
      <c r="H28" s="14"/>
      <c r="I28" s="14"/>
      <c r="J28" s="14"/>
      <c r="K28" s="14"/>
      <c r="L28" s="18"/>
      <c r="M28" s="369"/>
      <c r="N28" s="386"/>
      <c r="O28" s="13"/>
      <c r="P28" s="13"/>
      <c r="Q28" s="13"/>
      <c r="R28" s="13"/>
      <c r="S28" s="13"/>
      <c r="T28" s="387"/>
      <c r="U28" s="388"/>
      <c r="V28" s="386"/>
      <c r="W28" s="13"/>
      <c r="X28" s="13"/>
      <c r="Y28" s="387"/>
      <c r="Z28" s="53"/>
      <c r="AA28" s="14"/>
      <c r="AB28" s="14"/>
      <c r="AC28" s="14"/>
      <c r="AD28" s="18"/>
      <c r="AE28" s="53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8"/>
    </row>
    <row r="29" spans="1:47" x14ac:dyDescent="0.25">
      <c r="A29" s="976"/>
      <c r="B29" s="397">
        <v>39114</v>
      </c>
      <c r="C29" s="183"/>
      <c r="D29" s="255">
        <v>1.58</v>
      </c>
      <c r="E29" s="255"/>
      <c r="F29" s="255"/>
      <c r="G29" s="255">
        <v>3.75</v>
      </c>
      <c r="H29" s="255">
        <v>3.75</v>
      </c>
      <c r="I29" s="255"/>
      <c r="J29" s="255">
        <v>0.59</v>
      </c>
      <c r="K29" s="255"/>
      <c r="L29" s="368"/>
      <c r="M29" s="370"/>
      <c r="N29" s="381"/>
      <c r="O29" s="29"/>
      <c r="P29" s="29"/>
      <c r="Q29" s="29"/>
      <c r="R29" s="29"/>
      <c r="S29" s="29"/>
      <c r="T29" s="75"/>
      <c r="U29" s="382"/>
      <c r="V29" s="381">
        <v>312.52</v>
      </c>
      <c r="W29" s="29">
        <v>313.08</v>
      </c>
      <c r="X29" s="29">
        <v>310.32</v>
      </c>
      <c r="Y29" s="75">
        <v>294.45</v>
      </c>
      <c r="Z29" s="69"/>
      <c r="AA29" s="24"/>
      <c r="AB29" s="24"/>
      <c r="AC29" s="24"/>
      <c r="AD29" s="27"/>
      <c r="AE29" s="69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7"/>
    </row>
    <row r="30" spans="1:47" x14ac:dyDescent="0.25">
      <c r="A30" s="976"/>
      <c r="B30" s="397">
        <v>39142</v>
      </c>
      <c r="C30" s="183">
        <v>3.53</v>
      </c>
      <c r="D30" s="255">
        <v>2.31</v>
      </c>
      <c r="E30" s="255">
        <v>7.5</v>
      </c>
      <c r="F30" s="255">
        <v>10</v>
      </c>
      <c r="G30" s="255">
        <v>4</v>
      </c>
      <c r="H30" s="255">
        <v>3.75</v>
      </c>
      <c r="I30" s="255">
        <v>4.29</v>
      </c>
      <c r="J30" s="255">
        <v>1.36</v>
      </c>
      <c r="K30" s="255">
        <v>5</v>
      </c>
      <c r="L30" s="368">
        <v>10</v>
      </c>
      <c r="M30" s="370"/>
      <c r="N30" s="381">
        <v>308.51</v>
      </c>
      <c r="O30" s="29">
        <v>311.7</v>
      </c>
      <c r="P30" s="29">
        <v>309.27999999999997</v>
      </c>
      <c r="Q30" s="29">
        <v>311.64</v>
      </c>
      <c r="R30" s="29">
        <v>309.14</v>
      </c>
      <c r="S30" s="29">
        <v>308.83999999999997</v>
      </c>
      <c r="T30" s="75">
        <v>306.93</v>
      </c>
      <c r="U30" s="382"/>
      <c r="V30" s="381">
        <v>311.73</v>
      </c>
      <c r="W30" s="29">
        <v>312.31</v>
      </c>
      <c r="X30" s="29">
        <v>310.35000000000002</v>
      </c>
      <c r="Y30" s="75">
        <v>294.51</v>
      </c>
      <c r="Z30" s="69"/>
      <c r="AA30" s="24"/>
      <c r="AB30" s="24"/>
      <c r="AC30" s="24"/>
      <c r="AD30" s="27"/>
      <c r="AE30" s="69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7"/>
    </row>
    <row r="31" spans="1:47" x14ac:dyDescent="0.25">
      <c r="A31" s="976"/>
      <c r="B31" s="397">
        <v>39173</v>
      </c>
      <c r="C31" s="366"/>
      <c r="D31" s="338">
        <v>0.86</v>
      </c>
      <c r="E31" s="256"/>
      <c r="F31" s="256"/>
      <c r="G31" s="256">
        <v>2.73</v>
      </c>
      <c r="H31" s="256">
        <v>2.73</v>
      </c>
      <c r="I31" s="256"/>
      <c r="J31" s="338">
        <v>0.63</v>
      </c>
      <c r="K31" s="256"/>
      <c r="L31" s="367"/>
      <c r="M31" s="370"/>
      <c r="N31" s="381"/>
      <c r="O31" s="29"/>
      <c r="P31" s="29"/>
      <c r="Q31" s="29"/>
      <c r="R31" s="29"/>
      <c r="S31" s="29"/>
      <c r="T31" s="75"/>
      <c r="U31" s="402">
        <v>304.66000000000003</v>
      </c>
      <c r="V31" s="381"/>
      <c r="W31" s="29"/>
      <c r="X31" s="29"/>
      <c r="Y31" s="75"/>
      <c r="Z31" s="69">
        <v>1.87</v>
      </c>
      <c r="AA31" s="24">
        <v>0.15</v>
      </c>
      <c r="AB31" s="24">
        <v>0.84</v>
      </c>
      <c r="AC31" s="24">
        <v>0.41</v>
      </c>
      <c r="AD31" s="27">
        <v>0.26</v>
      </c>
      <c r="AE31" s="69">
        <v>310.66000000000003</v>
      </c>
      <c r="AF31" s="24">
        <v>308.58999999999997</v>
      </c>
      <c r="AG31" s="24">
        <v>308.47000000000003</v>
      </c>
      <c r="AH31" s="24">
        <v>308.42</v>
      </c>
      <c r="AI31" s="24">
        <v>310.07</v>
      </c>
      <c r="AJ31" s="24"/>
      <c r="AK31" s="24">
        <v>309.95</v>
      </c>
      <c r="AL31" s="24">
        <v>310.10000000000002</v>
      </c>
      <c r="AM31" s="24">
        <v>309.54000000000002</v>
      </c>
      <c r="AN31" s="24">
        <v>310.08</v>
      </c>
      <c r="AO31" s="24">
        <v>309.86</v>
      </c>
      <c r="AP31" s="24">
        <v>308.56</v>
      </c>
      <c r="AQ31" s="24"/>
      <c r="AR31" s="24">
        <v>306.79000000000002</v>
      </c>
      <c r="AS31" s="24">
        <v>308.63</v>
      </c>
      <c r="AT31" s="24">
        <v>285.52999999999997</v>
      </c>
      <c r="AU31" s="27">
        <v>308.52</v>
      </c>
    </row>
    <row r="32" spans="1:47" x14ac:dyDescent="0.25">
      <c r="A32" s="976"/>
      <c r="B32" s="397">
        <v>39203</v>
      </c>
      <c r="C32" s="183"/>
      <c r="D32" s="255"/>
      <c r="E32" s="255"/>
      <c r="F32" s="255"/>
      <c r="G32" s="255">
        <v>2.31</v>
      </c>
      <c r="H32" s="255">
        <v>2.2200000000000002</v>
      </c>
      <c r="I32" s="255"/>
      <c r="J32" s="255">
        <v>0.46</v>
      </c>
      <c r="K32" s="255"/>
      <c r="L32" s="285"/>
      <c r="M32" s="370"/>
      <c r="N32" s="381">
        <v>308.48</v>
      </c>
      <c r="O32" s="29">
        <v>311.66000000000003</v>
      </c>
      <c r="P32" s="29">
        <v>309.24</v>
      </c>
      <c r="Q32" s="29">
        <v>311.57</v>
      </c>
      <c r="R32" s="29">
        <v>309.19</v>
      </c>
      <c r="S32" s="29">
        <v>308.77</v>
      </c>
      <c r="T32" s="75">
        <v>306.86</v>
      </c>
      <c r="U32" s="382"/>
      <c r="V32" s="381">
        <v>312.52</v>
      </c>
      <c r="W32" s="29">
        <v>313.04000000000002</v>
      </c>
      <c r="X32" s="29">
        <v>310.3</v>
      </c>
      <c r="Y32" s="75">
        <v>294.37</v>
      </c>
      <c r="Z32" s="69"/>
      <c r="AA32" s="24"/>
      <c r="AB32" s="24"/>
      <c r="AC32" s="24"/>
      <c r="AD32" s="27"/>
      <c r="AE32" s="69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7"/>
    </row>
    <row r="33" spans="1:47" x14ac:dyDescent="0.25">
      <c r="A33" s="976"/>
      <c r="B33" s="397">
        <v>39234</v>
      </c>
      <c r="C33" s="284">
        <v>2.5</v>
      </c>
      <c r="D33" s="338"/>
      <c r="E33" s="339">
        <v>4</v>
      </c>
      <c r="F33" s="339">
        <v>5.45</v>
      </c>
      <c r="G33" s="338">
        <v>2.14</v>
      </c>
      <c r="H33" s="339">
        <v>2.31</v>
      </c>
      <c r="I33" s="339">
        <v>4.62</v>
      </c>
      <c r="J33" s="339">
        <v>0.37</v>
      </c>
      <c r="K33" s="339">
        <v>3.33</v>
      </c>
      <c r="L33" s="285">
        <v>4</v>
      </c>
      <c r="M33" s="370"/>
      <c r="N33" s="381"/>
      <c r="O33" s="29"/>
      <c r="P33" s="29"/>
      <c r="Q33" s="29"/>
      <c r="R33" s="29"/>
      <c r="S33" s="29"/>
      <c r="T33" s="75"/>
      <c r="U33" s="382"/>
      <c r="V33" s="381"/>
      <c r="W33" s="29"/>
      <c r="X33" s="29"/>
      <c r="Y33" s="75"/>
      <c r="Z33" s="69"/>
      <c r="AA33" s="24"/>
      <c r="AB33" s="24"/>
      <c r="AC33" s="24"/>
      <c r="AD33" s="27"/>
      <c r="AE33" s="69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7"/>
    </row>
    <row r="34" spans="1:47" x14ac:dyDescent="0.25">
      <c r="A34" s="976"/>
      <c r="B34" s="397">
        <v>39264</v>
      </c>
      <c r="C34" s="284"/>
      <c r="D34" s="339"/>
      <c r="E34" s="339"/>
      <c r="F34" s="339"/>
      <c r="G34" s="339">
        <v>2.14</v>
      </c>
      <c r="H34" s="339">
        <v>2</v>
      </c>
      <c r="I34" s="339"/>
      <c r="J34" s="339">
        <v>0.34</v>
      </c>
      <c r="K34" s="339"/>
      <c r="L34" s="285"/>
      <c r="M34" s="370"/>
      <c r="N34" s="381">
        <v>308.43</v>
      </c>
      <c r="O34" s="29">
        <v>311.62</v>
      </c>
      <c r="P34" s="29">
        <v>309.2</v>
      </c>
      <c r="Q34" s="29">
        <v>311.51</v>
      </c>
      <c r="R34" s="29">
        <v>309.12</v>
      </c>
      <c r="S34" s="29">
        <v>308.68</v>
      </c>
      <c r="T34" s="75">
        <v>306.77</v>
      </c>
      <c r="U34" s="382"/>
      <c r="V34" s="381">
        <v>312.42</v>
      </c>
      <c r="W34" s="29">
        <v>312.93</v>
      </c>
      <c r="X34" s="29">
        <v>310.29000000000002</v>
      </c>
      <c r="Y34" s="75">
        <v>294.18</v>
      </c>
      <c r="Z34" s="69"/>
      <c r="AA34" s="24"/>
      <c r="AB34" s="24"/>
      <c r="AC34" s="24"/>
      <c r="AD34" s="27"/>
      <c r="AE34" s="69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7"/>
    </row>
    <row r="35" spans="1:47" x14ac:dyDescent="0.25">
      <c r="A35" s="976"/>
      <c r="B35" s="397">
        <v>39295</v>
      </c>
      <c r="C35" s="284"/>
      <c r="D35" s="339"/>
      <c r="E35" s="339"/>
      <c r="F35" s="339"/>
      <c r="G35" s="339">
        <v>2.2200000000000002</v>
      </c>
      <c r="H35" s="339">
        <v>1.67</v>
      </c>
      <c r="I35" s="339"/>
      <c r="J35" s="339">
        <v>0.32</v>
      </c>
      <c r="K35" s="339"/>
      <c r="L35" s="285"/>
      <c r="M35" s="370"/>
      <c r="N35" s="381"/>
      <c r="O35" s="29"/>
      <c r="P35" s="29"/>
      <c r="Q35" s="29"/>
      <c r="R35" s="29"/>
      <c r="S35" s="29"/>
      <c r="T35" s="75"/>
      <c r="U35" s="382"/>
      <c r="V35" s="381"/>
      <c r="W35" s="29"/>
      <c r="X35" s="29"/>
      <c r="Y35" s="75"/>
      <c r="Z35" s="69"/>
      <c r="AA35" s="24"/>
      <c r="AB35" s="24"/>
      <c r="AC35" s="24"/>
      <c r="AD35" s="27"/>
      <c r="AE35" s="69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7"/>
    </row>
    <row r="36" spans="1:47" x14ac:dyDescent="0.25">
      <c r="A36" s="976"/>
      <c r="B36" s="397">
        <v>39326</v>
      </c>
      <c r="C36" s="284">
        <v>2.2200000000000002</v>
      </c>
      <c r="D36" s="339"/>
      <c r="E36" s="339">
        <v>5</v>
      </c>
      <c r="F36" s="339">
        <v>4.62</v>
      </c>
      <c r="G36" s="339">
        <v>2.61</v>
      </c>
      <c r="H36" s="339">
        <v>2.31</v>
      </c>
      <c r="I36" s="339">
        <v>6</v>
      </c>
      <c r="J36" s="339">
        <v>0.43</v>
      </c>
      <c r="K36" s="339">
        <v>3.75</v>
      </c>
      <c r="L36" s="285">
        <v>2.4</v>
      </c>
      <c r="M36" s="370"/>
      <c r="N36" s="381">
        <v>308.36</v>
      </c>
      <c r="O36" s="29">
        <v>311.54000000000002</v>
      </c>
      <c r="P36" s="29">
        <v>309.12</v>
      </c>
      <c r="Q36" s="29">
        <v>311.43</v>
      </c>
      <c r="R36" s="29">
        <v>308.93</v>
      </c>
      <c r="S36" s="29">
        <v>308.61</v>
      </c>
      <c r="T36" s="75">
        <v>306.7</v>
      </c>
      <c r="U36" s="382"/>
      <c r="V36" s="381">
        <v>312.26</v>
      </c>
      <c r="W36" s="29">
        <v>312.72000000000003</v>
      </c>
      <c r="X36" s="29">
        <v>310.24</v>
      </c>
      <c r="Y36" s="75">
        <v>294.14999999999998</v>
      </c>
      <c r="Z36" s="69">
        <v>2.31</v>
      </c>
      <c r="AA36" s="24">
        <v>0.14000000000000001</v>
      </c>
      <c r="AB36" s="24">
        <v>0.6</v>
      </c>
      <c r="AC36" s="24">
        <v>0.32</v>
      </c>
      <c r="AD36" s="27">
        <v>0.15</v>
      </c>
      <c r="AE36" s="69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7"/>
    </row>
    <row r="37" spans="1:47" x14ac:dyDescent="0.25">
      <c r="A37" s="976"/>
      <c r="B37" s="397">
        <v>39356</v>
      </c>
      <c r="C37" s="284"/>
      <c r="D37" s="339"/>
      <c r="E37" s="339"/>
      <c r="F37" s="339"/>
      <c r="G37" s="394">
        <v>2.76</v>
      </c>
      <c r="H37" s="394">
        <v>2.5099999999999998</v>
      </c>
      <c r="I37" s="339"/>
      <c r="J37" s="394">
        <v>0.53</v>
      </c>
      <c r="K37" s="339"/>
      <c r="L37" s="285"/>
      <c r="M37" s="370"/>
      <c r="N37" s="381"/>
      <c r="O37" s="29"/>
      <c r="P37" s="29"/>
      <c r="Q37" s="29"/>
      <c r="R37" s="29"/>
      <c r="S37" s="29"/>
      <c r="T37" s="75"/>
      <c r="U37" s="382"/>
      <c r="V37" s="395"/>
      <c r="W37" s="396"/>
      <c r="X37" s="396"/>
      <c r="Y37" s="81"/>
      <c r="Z37" s="69"/>
      <c r="AA37" s="24"/>
      <c r="AB37" s="24"/>
      <c r="AC37" s="24"/>
      <c r="AD37" s="27"/>
      <c r="AE37" s="69">
        <v>310.57</v>
      </c>
      <c r="AF37" s="24">
        <v>308.43</v>
      </c>
      <c r="AG37" s="24"/>
      <c r="AH37" s="24">
        <v>308.26</v>
      </c>
      <c r="AI37" s="24">
        <v>310.92</v>
      </c>
      <c r="AJ37" s="24">
        <v>309.22000000000003</v>
      </c>
      <c r="AK37" s="24">
        <v>309.87</v>
      </c>
      <c r="AL37" s="24">
        <v>310.01</v>
      </c>
      <c r="AM37" s="24">
        <v>309.75</v>
      </c>
      <c r="AN37" s="24">
        <v>310.04000000000002</v>
      </c>
      <c r="AO37" s="24">
        <v>309.8</v>
      </c>
      <c r="AP37" s="24">
        <v>308.42</v>
      </c>
      <c r="AQ37" s="24"/>
      <c r="AR37" s="24">
        <v>306.56</v>
      </c>
      <c r="AS37" s="24">
        <v>308.33</v>
      </c>
      <c r="AT37" s="24">
        <v>283.2</v>
      </c>
      <c r="AU37" s="27">
        <v>307.60000000000002</v>
      </c>
    </row>
    <row r="38" spans="1:47" x14ac:dyDescent="0.25">
      <c r="A38" s="976"/>
      <c r="B38" s="397">
        <v>39387</v>
      </c>
      <c r="C38" s="284"/>
      <c r="D38" s="339"/>
      <c r="E38" s="339"/>
      <c r="F38" s="339"/>
      <c r="G38" s="394">
        <v>3.26</v>
      </c>
      <c r="H38" s="394">
        <v>2.89</v>
      </c>
      <c r="I38" s="339"/>
      <c r="J38" s="394">
        <v>0.62</v>
      </c>
      <c r="K38" s="339"/>
      <c r="L38" s="285"/>
      <c r="M38" s="370"/>
      <c r="N38" s="381">
        <v>308.32</v>
      </c>
      <c r="O38" s="30">
        <v>308.04000000000002</v>
      </c>
      <c r="P38" s="30">
        <v>309.08</v>
      </c>
      <c r="Q38" s="30">
        <v>310.18</v>
      </c>
      <c r="R38" s="30">
        <v>308.3</v>
      </c>
      <c r="S38" s="30">
        <v>309.22000000000003</v>
      </c>
      <c r="T38" s="135">
        <v>306.67</v>
      </c>
      <c r="U38" s="382"/>
      <c r="V38" s="284">
        <v>312.11</v>
      </c>
      <c r="W38" s="339">
        <v>312.48</v>
      </c>
      <c r="X38" s="339">
        <v>310.12</v>
      </c>
      <c r="Y38" s="285">
        <v>294.16000000000003</v>
      </c>
      <c r="Z38" s="69"/>
      <c r="AA38" s="24"/>
      <c r="AB38" s="24"/>
      <c r="AC38" s="24"/>
      <c r="AD38" s="27"/>
      <c r="AE38" s="69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7"/>
    </row>
    <row r="39" spans="1:47" ht="13.8" thickBot="1" x14ac:dyDescent="0.3">
      <c r="A39" s="977"/>
      <c r="B39" s="399">
        <v>39417</v>
      </c>
      <c r="C39" s="291">
        <v>2.14</v>
      </c>
      <c r="D39" s="350"/>
      <c r="E39" s="350">
        <v>6.67</v>
      </c>
      <c r="F39" s="350">
        <v>7.25</v>
      </c>
      <c r="G39" s="350">
        <v>3.53</v>
      </c>
      <c r="H39" s="350">
        <v>3.33</v>
      </c>
      <c r="I39" s="350">
        <v>8.57</v>
      </c>
      <c r="J39" s="350">
        <v>1</v>
      </c>
      <c r="K39" s="350">
        <v>4</v>
      </c>
      <c r="L39" s="292">
        <v>6</v>
      </c>
      <c r="M39" s="371"/>
      <c r="N39" s="54"/>
      <c r="O39" s="44"/>
      <c r="P39" s="44"/>
      <c r="Q39" s="44"/>
      <c r="R39" s="44"/>
      <c r="S39" s="44"/>
      <c r="T39" s="48"/>
      <c r="U39" s="371"/>
      <c r="V39" s="93"/>
      <c r="W39" s="44"/>
      <c r="X39" s="44"/>
      <c r="Y39" s="48"/>
      <c r="Z39" s="54"/>
      <c r="AA39" s="38"/>
      <c r="AB39" s="38"/>
      <c r="AC39" s="38"/>
      <c r="AD39" s="40"/>
      <c r="AE39" s="54"/>
      <c r="AF39" s="38">
        <v>308.58999999999997</v>
      </c>
      <c r="AG39" s="38">
        <v>308.47000000000003</v>
      </c>
      <c r="AH39" s="38">
        <v>308.42</v>
      </c>
      <c r="AI39" s="38">
        <v>310.07</v>
      </c>
      <c r="AJ39" s="38"/>
      <c r="AK39" s="38">
        <v>309.95</v>
      </c>
      <c r="AL39" s="38">
        <v>310.10000000000002</v>
      </c>
      <c r="AM39" s="38">
        <v>309.81</v>
      </c>
      <c r="AN39" s="38">
        <v>310.08</v>
      </c>
      <c r="AO39" s="38">
        <v>309.86</v>
      </c>
      <c r="AP39" s="38">
        <v>308.56</v>
      </c>
      <c r="AQ39" s="38"/>
      <c r="AR39" s="38">
        <v>306.79000000000002</v>
      </c>
      <c r="AS39" s="38">
        <v>308.63</v>
      </c>
      <c r="AT39" s="38"/>
      <c r="AU39" s="40">
        <v>308.52</v>
      </c>
    </row>
    <row r="40" spans="1:47" x14ac:dyDescent="0.25">
      <c r="A40" s="978">
        <v>2008</v>
      </c>
      <c r="B40" s="461">
        <v>39448</v>
      </c>
      <c r="C40" s="279"/>
      <c r="D40" s="331"/>
      <c r="E40" s="331"/>
      <c r="F40" s="331"/>
      <c r="G40" s="331"/>
      <c r="H40" s="331"/>
      <c r="I40" s="331"/>
      <c r="J40" s="331"/>
      <c r="K40" s="331"/>
      <c r="L40" s="280"/>
      <c r="M40" s="462"/>
      <c r="N40" s="53"/>
      <c r="O40" s="14"/>
      <c r="P40" s="14"/>
      <c r="Q40" s="14"/>
      <c r="R40" s="14"/>
      <c r="S40" s="14"/>
      <c r="T40" s="18"/>
      <c r="U40" s="369"/>
      <c r="V40" s="53"/>
      <c r="W40" s="14"/>
      <c r="X40" s="14"/>
      <c r="Y40" s="18"/>
      <c r="Z40" s="53"/>
      <c r="AA40" s="14"/>
      <c r="AB40" s="14"/>
      <c r="AC40" s="14"/>
      <c r="AD40" s="18"/>
      <c r="AE40" s="53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8"/>
    </row>
    <row r="41" spans="1:47" x14ac:dyDescent="0.25">
      <c r="A41" s="979"/>
      <c r="B41" s="455">
        <v>39479</v>
      </c>
      <c r="C41" s="284"/>
      <c r="D41" s="339">
        <v>1</v>
      </c>
      <c r="E41" s="339"/>
      <c r="F41" s="339"/>
      <c r="G41" s="339">
        <v>2.73</v>
      </c>
      <c r="H41" s="339">
        <v>2.5</v>
      </c>
      <c r="I41" s="339"/>
      <c r="J41" s="339">
        <v>0.46</v>
      </c>
      <c r="K41" s="339"/>
      <c r="L41" s="285"/>
      <c r="M41" s="457"/>
      <c r="N41" s="69"/>
      <c r="O41" s="24"/>
      <c r="P41" s="24"/>
      <c r="Q41" s="24"/>
      <c r="R41" s="24"/>
      <c r="S41" s="24"/>
      <c r="T41" s="27"/>
      <c r="U41" s="370"/>
      <c r="V41" s="69"/>
      <c r="W41" s="24"/>
      <c r="X41" s="24"/>
      <c r="Y41" s="27"/>
      <c r="Z41" s="69"/>
      <c r="AA41" s="24"/>
      <c r="AB41" s="24"/>
      <c r="AC41" s="24"/>
      <c r="AD41" s="27"/>
      <c r="AE41" s="69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7"/>
    </row>
    <row r="42" spans="1:47" x14ac:dyDescent="0.25">
      <c r="A42" s="979"/>
      <c r="B42" s="455">
        <v>39508</v>
      </c>
      <c r="C42" s="284">
        <v>2.73</v>
      </c>
      <c r="D42" s="339"/>
      <c r="E42" s="339">
        <v>4.62</v>
      </c>
      <c r="F42" s="339">
        <v>6.67</v>
      </c>
      <c r="G42" s="339">
        <v>3.16</v>
      </c>
      <c r="H42" s="339">
        <v>3.33</v>
      </c>
      <c r="I42" s="339">
        <v>7.5</v>
      </c>
      <c r="J42" s="339">
        <v>0.94</v>
      </c>
      <c r="K42" s="339">
        <v>4.29</v>
      </c>
      <c r="L42" s="285">
        <v>5</v>
      </c>
      <c r="M42" s="457"/>
      <c r="N42" s="69">
        <v>308.51</v>
      </c>
      <c r="O42" s="24">
        <v>307.89999999999998</v>
      </c>
      <c r="P42" s="24">
        <v>308.79000000000002</v>
      </c>
      <c r="Q42" s="24">
        <v>309.85000000000002</v>
      </c>
      <c r="R42" s="24">
        <v>308.20999999999998</v>
      </c>
      <c r="S42" s="24">
        <v>308.87</v>
      </c>
      <c r="T42" s="27">
        <v>306.62</v>
      </c>
      <c r="U42" s="370"/>
      <c r="V42" s="69">
        <v>311.97000000000003</v>
      </c>
      <c r="W42" s="24">
        <v>312.44</v>
      </c>
      <c r="X42" s="24">
        <v>310.05</v>
      </c>
      <c r="Y42" s="27">
        <v>294.36</v>
      </c>
      <c r="Z42" s="69"/>
      <c r="AA42" s="24"/>
      <c r="AB42" s="24"/>
      <c r="AC42" s="24"/>
      <c r="AD42" s="27"/>
      <c r="AE42" s="69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7"/>
    </row>
    <row r="43" spans="1:47" x14ac:dyDescent="0.25">
      <c r="A43" s="979"/>
      <c r="B43" s="455">
        <v>39539</v>
      </c>
      <c r="C43" s="284"/>
      <c r="D43" s="339">
        <v>1.5</v>
      </c>
      <c r="E43" s="339"/>
      <c r="F43" s="339"/>
      <c r="G43" s="339">
        <v>3.53</v>
      </c>
      <c r="H43" s="339">
        <v>3.16</v>
      </c>
      <c r="I43" s="339"/>
      <c r="J43" s="339">
        <v>1.25</v>
      </c>
      <c r="K43" s="339"/>
      <c r="L43" s="285"/>
      <c r="M43" s="457"/>
      <c r="N43" s="69"/>
      <c r="O43" s="24"/>
      <c r="P43" s="24"/>
      <c r="Q43" s="24"/>
      <c r="R43" s="24"/>
      <c r="S43" s="24"/>
      <c r="T43" s="27"/>
      <c r="U43" s="370"/>
      <c r="V43" s="69"/>
      <c r="W43" s="24"/>
      <c r="X43" s="24"/>
      <c r="Y43" s="27"/>
      <c r="Z43" s="69">
        <v>2.19</v>
      </c>
      <c r="AA43" s="24">
        <v>0.14000000000000001</v>
      </c>
      <c r="AB43" s="24">
        <v>0.91</v>
      </c>
      <c r="AC43" s="24">
        <v>0.35</v>
      </c>
      <c r="AD43" s="27">
        <v>0.35</v>
      </c>
      <c r="AE43" s="69">
        <v>310.23</v>
      </c>
      <c r="AF43" s="24">
        <v>308.55</v>
      </c>
      <c r="AG43" s="24">
        <v>308.38</v>
      </c>
      <c r="AH43" s="24">
        <v>308.35000000000002</v>
      </c>
      <c r="AI43" s="24">
        <v>309.77999999999997</v>
      </c>
      <c r="AJ43" s="24">
        <v>309.12</v>
      </c>
      <c r="AK43" s="24">
        <v>309.68</v>
      </c>
      <c r="AL43" s="24">
        <v>309.82</v>
      </c>
      <c r="AM43" s="24">
        <v>309.57</v>
      </c>
      <c r="AN43" s="24"/>
      <c r="AO43" s="24">
        <v>309.61</v>
      </c>
      <c r="AP43" s="24">
        <v>308.48</v>
      </c>
      <c r="AQ43" s="24"/>
      <c r="AR43" s="24">
        <v>306.8</v>
      </c>
      <c r="AS43" s="24">
        <v>308.64</v>
      </c>
      <c r="AT43" s="24">
        <v>286.04000000000002</v>
      </c>
      <c r="AU43" s="27">
        <v>308.7</v>
      </c>
    </row>
    <row r="44" spans="1:47" x14ac:dyDescent="0.25">
      <c r="A44" s="979"/>
      <c r="B44" s="455">
        <v>39569</v>
      </c>
      <c r="C44" s="284"/>
      <c r="D44" s="339">
        <v>0.63</v>
      </c>
      <c r="E44" s="339"/>
      <c r="F44" s="339"/>
      <c r="G44" s="339">
        <v>2.73</v>
      </c>
      <c r="H44" s="339">
        <v>2.5</v>
      </c>
      <c r="I44" s="339"/>
      <c r="J44" s="339">
        <v>0.57999999999999996</v>
      </c>
      <c r="K44" s="339"/>
      <c r="L44" s="285"/>
      <c r="M44" s="457"/>
      <c r="N44" s="69">
        <v>308.47000000000003</v>
      </c>
      <c r="O44" s="24">
        <v>307.92</v>
      </c>
      <c r="P44" s="24">
        <v>308.74</v>
      </c>
      <c r="Q44" s="24">
        <v>309.75</v>
      </c>
      <c r="R44" s="24">
        <v>308.19</v>
      </c>
      <c r="S44" s="24">
        <v>308.8</v>
      </c>
      <c r="T44" s="27">
        <v>306.62</v>
      </c>
      <c r="U44" s="370"/>
      <c r="V44" s="69">
        <v>312.05</v>
      </c>
      <c r="W44" s="24">
        <v>312.56</v>
      </c>
      <c r="X44" s="24">
        <v>309.97000000000003</v>
      </c>
      <c r="Y44" s="27">
        <v>294.36</v>
      </c>
      <c r="Z44" s="69"/>
      <c r="AA44" s="24"/>
      <c r="AB44" s="24"/>
      <c r="AC44" s="24"/>
      <c r="AD44" s="27"/>
      <c r="AE44" s="69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7"/>
    </row>
    <row r="45" spans="1:47" x14ac:dyDescent="0.25">
      <c r="A45" s="979"/>
      <c r="B45" s="455">
        <v>39600</v>
      </c>
      <c r="C45" s="458">
        <v>2.31</v>
      </c>
      <c r="D45" s="459">
        <v>0.63</v>
      </c>
      <c r="E45" s="459">
        <v>4</v>
      </c>
      <c r="F45" s="459">
        <v>3.33</v>
      </c>
      <c r="G45" s="459">
        <v>2.4</v>
      </c>
      <c r="H45" s="459">
        <v>2.31</v>
      </c>
      <c r="I45" s="459">
        <v>4.62</v>
      </c>
      <c r="J45" s="459">
        <v>0.48</v>
      </c>
      <c r="K45" s="459">
        <v>4</v>
      </c>
      <c r="L45" s="460">
        <v>0</v>
      </c>
      <c r="M45" s="457"/>
      <c r="N45" s="69"/>
      <c r="O45" s="24"/>
      <c r="P45" s="24"/>
      <c r="Q45" s="24"/>
      <c r="R45" s="24"/>
      <c r="S45" s="24"/>
      <c r="T45" s="27"/>
      <c r="U45" s="370"/>
      <c r="V45" s="69"/>
      <c r="W45" s="24"/>
      <c r="X45" s="24"/>
      <c r="Y45" s="27"/>
      <c r="Z45" s="69"/>
      <c r="AA45" s="24"/>
      <c r="AB45" s="24"/>
      <c r="AC45" s="24"/>
      <c r="AD45" s="27"/>
      <c r="AE45" s="69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7"/>
    </row>
    <row r="46" spans="1:47" x14ac:dyDescent="0.25">
      <c r="A46" s="979"/>
      <c r="B46" s="455">
        <v>39630</v>
      </c>
      <c r="C46" s="435"/>
      <c r="D46" s="411">
        <v>0.56000000000000005</v>
      </c>
      <c r="E46" s="411"/>
      <c r="F46" s="411"/>
      <c r="G46" s="411">
        <v>2.2200000000000002</v>
      </c>
      <c r="H46" s="411">
        <v>2.2200000000000002</v>
      </c>
      <c r="I46" s="411"/>
      <c r="J46" s="411">
        <v>0.4</v>
      </c>
      <c r="K46" s="411"/>
      <c r="L46" s="413"/>
      <c r="M46" s="457"/>
      <c r="N46" s="69">
        <v>308.5</v>
      </c>
      <c r="O46" s="24">
        <v>307.89999999999998</v>
      </c>
      <c r="P46" s="24">
        <v>308.77</v>
      </c>
      <c r="Q46" s="24">
        <v>309.82</v>
      </c>
      <c r="R46" s="24">
        <v>308.16000000000003</v>
      </c>
      <c r="S46" s="24">
        <v>308.95</v>
      </c>
      <c r="T46" s="27">
        <v>306.66000000000003</v>
      </c>
      <c r="U46" s="370"/>
      <c r="V46" s="69">
        <v>312.02999999999997</v>
      </c>
      <c r="W46" s="24">
        <v>312.51</v>
      </c>
      <c r="X46" s="24">
        <v>309.88</v>
      </c>
      <c r="Y46" s="27">
        <v>294.33999999999997</v>
      </c>
      <c r="Z46" s="69"/>
      <c r="AA46" s="24"/>
      <c r="AB46" s="24"/>
      <c r="AC46" s="24"/>
      <c r="AD46" s="27"/>
      <c r="AE46" s="69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7"/>
    </row>
    <row r="47" spans="1:47" x14ac:dyDescent="0.25">
      <c r="A47" s="979"/>
      <c r="B47" s="455">
        <v>39661</v>
      </c>
      <c r="C47" s="435"/>
      <c r="D47" s="411">
        <v>0.4</v>
      </c>
      <c r="E47" s="411"/>
      <c r="F47" s="411"/>
      <c r="G47" s="411">
        <v>1.68</v>
      </c>
      <c r="H47" s="411">
        <v>1.65</v>
      </c>
      <c r="I47" s="411"/>
      <c r="J47" s="411">
        <v>0.28000000000000003</v>
      </c>
      <c r="K47" s="411"/>
      <c r="L47" s="413"/>
      <c r="M47" s="457"/>
      <c r="N47" s="69"/>
      <c r="O47" s="24"/>
      <c r="P47" s="24"/>
      <c r="Q47" s="24"/>
      <c r="R47" s="24"/>
      <c r="S47" s="24"/>
      <c r="T47" s="27"/>
      <c r="U47" s="370"/>
      <c r="V47" s="69"/>
      <c r="W47" s="24"/>
      <c r="X47" s="24"/>
      <c r="Y47" s="27"/>
      <c r="Z47" s="69"/>
      <c r="AA47" s="24"/>
      <c r="AB47" s="24"/>
      <c r="AC47" s="24"/>
      <c r="AD47" s="27"/>
      <c r="AE47" s="69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7"/>
    </row>
    <row r="48" spans="1:47" x14ac:dyDescent="0.25">
      <c r="A48" s="979"/>
      <c r="B48" s="455">
        <v>39692</v>
      </c>
      <c r="C48" s="435">
        <v>1.76</v>
      </c>
      <c r="D48" s="411">
        <v>0.38</v>
      </c>
      <c r="E48" s="411">
        <v>3</v>
      </c>
      <c r="F48" s="411">
        <v>1</v>
      </c>
      <c r="G48" s="411">
        <v>1.88</v>
      </c>
      <c r="H48" s="411">
        <v>1.46</v>
      </c>
      <c r="I48" s="411">
        <v>3.75</v>
      </c>
      <c r="J48" s="411">
        <v>0.31</v>
      </c>
      <c r="K48" s="411">
        <v>3.16</v>
      </c>
      <c r="L48" s="413">
        <v>1.94</v>
      </c>
      <c r="M48" s="457"/>
      <c r="N48" s="69">
        <v>308.26</v>
      </c>
      <c r="O48" s="24">
        <v>307.54000000000002</v>
      </c>
      <c r="P48" s="24">
        <v>308.77</v>
      </c>
      <c r="Q48" s="24">
        <v>309.52999999999997</v>
      </c>
      <c r="R48" s="24">
        <v>308.04000000000002</v>
      </c>
      <c r="S48" s="24">
        <v>308.94</v>
      </c>
      <c r="T48" s="27">
        <v>306.48</v>
      </c>
      <c r="U48" s="370"/>
      <c r="V48" s="69">
        <v>311.94</v>
      </c>
      <c r="W48" s="24">
        <v>312.38</v>
      </c>
      <c r="X48" s="24">
        <v>309.83</v>
      </c>
      <c r="Y48" s="27">
        <v>294.12</v>
      </c>
      <c r="Z48" s="69">
        <v>2</v>
      </c>
      <c r="AA48" s="24">
        <v>0.09</v>
      </c>
      <c r="AB48" s="24">
        <v>0.5</v>
      </c>
      <c r="AC48" s="24">
        <v>0.32</v>
      </c>
      <c r="AD48" s="27">
        <v>0.05</v>
      </c>
      <c r="AE48" s="69">
        <v>309.92</v>
      </c>
      <c r="AF48" s="24">
        <v>308.49</v>
      </c>
      <c r="AG48" s="24">
        <v>308.16000000000003</v>
      </c>
      <c r="AH48" s="24">
        <v>308.13</v>
      </c>
      <c r="AI48" s="24">
        <v>309.52999999999997</v>
      </c>
      <c r="AJ48" s="24">
        <v>308.95999999999998</v>
      </c>
      <c r="AK48" s="24">
        <v>309.49</v>
      </c>
      <c r="AL48" s="24">
        <v>309.63</v>
      </c>
      <c r="AM48" s="24">
        <v>309.37</v>
      </c>
      <c r="AN48" s="24"/>
      <c r="AO48" s="24">
        <v>309.41000000000003</v>
      </c>
      <c r="AP48" s="24">
        <v>308.27</v>
      </c>
      <c r="AQ48" s="24">
        <v>0.15</v>
      </c>
      <c r="AR48" s="24">
        <v>306.29000000000002</v>
      </c>
      <c r="AS48" s="24">
        <v>308.27</v>
      </c>
      <c r="AT48" s="24">
        <v>285.2</v>
      </c>
      <c r="AU48" s="27">
        <v>307.60000000000002</v>
      </c>
    </row>
    <row r="49" spans="1:47" x14ac:dyDescent="0.25">
      <c r="A49" s="979"/>
      <c r="B49" s="455">
        <v>39722</v>
      </c>
      <c r="C49" s="435"/>
      <c r="D49" s="411">
        <v>0.33</v>
      </c>
      <c r="E49" s="411"/>
      <c r="F49" s="411"/>
      <c r="G49" s="411">
        <v>2.31</v>
      </c>
      <c r="H49" s="411">
        <v>2.31</v>
      </c>
      <c r="I49" s="411"/>
      <c r="J49" s="411">
        <v>0.41</v>
      </c>
      <c r="K49" s="411"/>
      <c r="L49" s="413"/>
      <c r="M49" s="457"/>
      <c r="N49" s="69"/>
      <c r="O49" s="24"/>
      <c r="P49" s="24"/>
      <c r="Q49" s="24"/>
      <c r="R49" s="24"/>
      <c r="S49" s="24"/>
      <c r="T49" s="27"/>
      <c r="U49" s="370"/>
      <c r="V49" s="69"/>
      <c r="W49" s="24"/>
      <c r="X49" s="24"/>
      <c r="Y49" s="27"/>
      <c r="Z49" s="69"/>
      <c r="AA49" s="24"/>
      <c r="AB49" s="24"/>
      <c r="AC49" s="24"/>
      <c r="AD49" s="27"/>
      <c r="AE49" s="69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7"/>
    </row>
    <row r="50" spans="1:47" x14ac:dyDescent="0.25">
      <c r="A50" s="979"/>
      <c r="B50" s="455">
        <v>39753</v>
      </c>
      <c r="C50" s="435"/>
      <c r="D50" s="411">
        <v>0.4</v>
      </c>
      <c r="E50" s="411"/>
      <c r="F50" s="411"/>
      <c r="G50" s="411">
        <v>2.4</v>
      </c>
      <c r="H50" s="411">
        <v>2.14</v>
      </c>
      <c r="I50" s="411"/>
      <c r="J50" s="411">
        <v>0.48</v>
      </c>
      <c r="K50" s="411"/>
      <c r="L50" s="413"/>
      <c r="M50" s="457"/>
      <c r="N50" s="69">
        <v>308.45999999999998</v>
      </c>
      <c r="O50" s="24">
        <v>307.82</v>
      </c>
      <c r="P50" s="24">
        <v>308.75</v>
      </c>
      <c r="Q50" s="24">
        <v>309.79000000000002</v>
      </c>
      <c r="R50" s="24">
        <v>308.08999999999997</v>
      </c>
      <c r="S50" s="24">
        <v>308.94</v>
      </c>
      <c r="T50" s="27">
        <v>306.56</v>
      </c>
      <c r="U50" s="370"/>
      <c r="V50" s="69">
        <v>311.86</v>
      </c>
      <c r="W50" s="24">
        <v>312.26</v>
      </c>
      <c r="X50" s="24">
        <v>309.79000000000002</v>
      </c>
      <c r="Y50" s="27">
        <v>294.18</v>
      </c>
      <c r="Z50" s="69"/>
      <c r="AA50" s="24"/>
      <c r="AB50" s="24"/>
      <c r="AC50" s="24"/>
      <c r="AD50" s="27"/>
      <c r="AE50" s="69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7"/>
    </row>
    <row r="51" spans="1:47" ht="13.8" thickBot="1" x14ac:dyDescent="0.3">
      <c r="A51" s="980"/>
      <c r="B51" s="456">
        <v>39783</v>
      </c>
      <c r="C51" s="436">
        <v>2.5</v>
      </c>
      <c r="D51" s="416">
        <v>0.63</v>
      </c>
      <c r="E51" s="416">
        <v>4</v>
      </c>
      <c r="F51" s="416">
        <v>3.16</v>
      </c>
      <c r="G51" s="416">
        <v>2.73</v>
      </c>
      <c r="H51" s="416">
        <v>2.31</v>
      </c>
      <c r="I51" s="416">
        <v>5</v>
      </c>
      <c r="J51" s="416">
        <v>0.6</v>
      </c>
      <c r="K51" s="416">
        <v>3.33</v>
      </c>
      <c r="L51" s="418">
        <v>2.31</v>
      </c>
      <c r="M51" s="580"/>
      <c r="N51" s="54"/>
      <c r="O51" s="38"/>
      <c r="P51" s="38"/>
      <c r="Q51" s="38"/>
      <c r="R51" s="38"/>
      <c r="S51" s="38"/>
      <c r="T51" s="40"/>
      <c r="U51" s="371"/>
      <c r="V51" s="54"/>
      <c r="W51" s="38"/>
      <c r="X51" s="38"/>
      <c r="Y51" s="40"/>
      <c r="Z51" s="54"/>
      <c r="AA51" s="38"/>
      <c r="AB51" s="38"/>
      <c r="AC51" s="38"/>
      <c r="AD51" s="40"/>
      <c r="AE51" s="54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40"/>
    </row>
    <row r="52" spans="1:47" x14ac:dyDescent="0.25">
      <c r="A52" s="981">
        <v>2009</v>
      </c>
      <c r="B52" s="673">
        <v>39814</v>
      </c>
      <c r="C52" s="674"/>
      <c r="D52" s="675"/>
      <c r="E52" s="675"/>
      <c r="F52" s="675"/>
      <c r="G52" s="675"/>
      <c r="H52" s="675"/>
      <c r="I52" s="675"/>
      <c r="J52" s="675"/>
      <c r="K52" s="675"/>
      <c r="L52" s="676"/>
      <c r="M52" s="581"/>
      <c r="N52" s="108"/>
      <c r="O52" s="670"/>
      <c r="P52" s="670"/>
      <c r="Q52" s="670"/>
      <c r="R52" s="670"/>
      <c r="S52" s="670"/>
      <c r="T52" s="63"/>
      <c r="U52" s="581"/>
      <c r="V52" s="108"/>
      <c r="W52" s="670"/>
      <c r="X52" s="670"/>
      <c r="Y52" s="63"/>
      <c r="Z52" s="108"/>
      <c r="AA52" s="670"/>
      <c r="AB52" s="670"/>
      <c r="AC52" s="670"/>
      <c r="AD52" s="63"/>
      <c r="AE52" s="108"/>
      <c r="AF52" s="670"/>
      <c r="AG52" s="670"/>
      <c r="AH52" s="670"/>
      <c r="AI52" s="670"/>
      <c r="AJ52" s="670"/>
      <c r="AK52" s="670"/>
      <c r="AL52" s="670"/>
      <c r="AM52" s="670"/>
      <c r="AN52" s="670"/>
      <c r="AO52" s="670"/>
      <c r="AP52" s="670"/>
      <c r="AQ52" s="670"/>
      <c r="AR52" s="670"/>
      <c r="AS52" s="670"/>
      <c r="AT52" s="670"/>
      <c r="AU52" s="63"/>
    </row>
    <row r="53" spans="1:47" x14ac:dyDescent="0.25">
      <c r="A53" s="982"/>
      <c r="B53" s="677">
        <v>39845</v>
      </c>
      <c r="C53" s="575"/>
      <c r="D53" s="576">
        <v>0.35</v>
      </c>
      <c r="E53" s="576"/>
      <c r="F53" s="576"/>
      <c r="G53" s="576">
        <v>2.5</v>
      </c>
      <c r="H53" s="576">
        <v>2.2000000000000002</v>
      </c>
      <c r="I53" s="576"/>
      <c r="J53" s="576">
        <v>0.55000000000000004</v>
      </c>
      <c r="K53" s="576"/>
      <c r="L53" s="577"/>
      <c r="M53" s="582"/>
      <c r="N53" s="578"/>
      <c r="O53" s="579"/>
      <c r="P53" s="579"/>
      <c r="Q53" s="579"/>
      <c r="R53" s="579"/>
      <c r="S53" s="579"/>
      <c r="T53" s="84"/>
      <c r="U53" s="582"/>
      <c r="V53" s="578"/>
      <c r="W53" s="579"/>
      <c r="X53" s="579"/>
      <c r="Y53" s="84"/>
      <c r="Z53" s="578"/>
      <c r="AA53" s="579"/>
      <c r="AB53" s="579"/>
      <c r="AC53" s="579"/>
      <c r="AD53" s="84"/>
      <c r="AE53" s="578"/>
      <c r="AF53" s="579"/>
      <c r="AG53" s="579"/>
      <c r="AH53" s="579"/>
      <c r="AI53" s="579"/>
      <c r="AJ53" s="579"/>
      <c r="AK53" s="579"/>
      <c r="AL53" s="579"/>
      <c r="AM53" s="579"/>
      <c r="AN53" s="579"/>
      <c r="AO53" s="579"/>
      <c r="AP53" s="579"/>
      <c r="AQ53" s="579"/>
      <c r="AR53" s="579"/>
      <c r="AS53" s="579"/>
      <c r="AT53" s="579"/>
      <c r="AU53" s="84"/>
    </row>
    <row r="54" spans="1:47" x14ac:dyDescent="0.25">
      <c r="A54" s="982"/>
      <c r="B54" s="677">
        <v>39873</v>
      </c>
      <c r="C54" s="575">
        <v>2.25</v>
      </c>
      <c r="D54" s="576">
        <v>0.45</v>
      </c>
      <c r="E54" s="576">
        <v>5.2</v>
      </c>
      <c r="F54" s="576">
        <v>3.15</v>
      </c>
      <c r="G54" s="576">
        <v>2.25</v>
      </c>
      <c r="H54" s="576">
        <v>2</v>
      </c>
      <c r="I54" s="576">
        <v>10.5</v>
      </c>
      <c r="J54" s="576">
        <v>0.95</v>
      </c>
      <c r="K54" s="576">
        <v>3.35</v>
      </c>
      <c r="L54" s="577">
        <v>15</v>
      </c>
      <c r="M54" s="582"/>
      <c r="N54" s="578">
        <v>308.43</v>
      </c>
      <c r="O54" s="579">
        <v>307.68</v>
      </c>
      <c r="P54" s="579">
        <v>308.60000000000002</v>
      </c>
      <c r="Q54" s="579">
        <v>309.81</v>
      </c>
      <c r="R54" s="579">
        <v>308.11</v>
      </c>
      <c r="S54" s="579">
        <v>308.83</v>
      </c>
      <c r="T54" s="84">
        <v>306.58999999999997</v>
      </c>
      <c r="U54" s="582"/>
      <c r="V54" s="578">
        <v>311.97000000000003</v>
      </c>
      <c r="W54" s="579">
        <v>312.48</v>
      </c>
      <c r="X54" s="579">
        <v>309.98</v>
      </c>
      <c r="Y54" s="84">
        <v>294.29000000000002</v>
      </c>
      <c r="Z54" s="578"/>
      <c r="AA54" s="579"/>
      <c r="AB54" s="579"/>
      <c r="AC54" s="579"/>
      <c r="AD54" s="84"/>
      <c r="AE54" s="578"/>
      <c r="AF54" s="579"/>
      <c r="AG54" s="579"/>
      <c r="AH54" s="579"/>
      <c r="AI54" s="579"/>
      <c r="AJ54" s="579"/>
      <c r="AK54" s="579"/>
      <c r="AL54" s="579"/>
      <c r="AM54" s="579"/>
      <c r="AN54" s="579"/>
      <c r="AO54" s="579"/>
      <c r="AP54" s="579"/>
      <c r="AQ54" s="579"/>
      <c r="AR54" s="579"/>
      <c r="AS54" s="579"/>
      <c r="AT54" s="579"/>
      <c r="AU54" s="84"/>
    </row>
    <row r="55" spans="1:47" x14ac:dyDescent="0.25">
      <c r="A55" s="982"/>
      <c r="B55" s="677">
        <v>39904</v>
      </c>
      <c r="C55" s="575"/>
      <c r="D55" s="576">
        <v>0.4</v>
      </c>
      <c r="E55" s="576"/>
      <c r="F55" s="576"/>
      <c r="G55" s="576">
        <v>2.5</v>
      </c>
      <c r="H55" s="576">
        <v>2.6</v>
      </c>
      <c r="I55" s="576"/>
      <c r="J55" s="576">
        <v>0.85</v>
      </c>
      <c r="K55" s="576"/>
      <c r="L55" s="577"/>
      <c r="M55" s="582"/>
      <c r="N55" s="578"/>
      <c r="O55" s="579"/>
      <c r="P55" s="579"/>
      <c r="Q55" s="579"/>
      <c r="R55" s="579"/>
      <c r="S55" s="579"/>
      <c r="T55" s="84"/>
      <c r="U55" s="582"/>
      <c r="V55" s="578"/>
      <c r="W55" s="579"/>
      <c r="X55" s="579"/>
      <c r="Y55" s="84"/>
      <c r="Z55" s="578">
        <v>2.06</v>
      </c>
      <c r="AA55" s="579">
        <v>0.12</v>
      </c>
      <c r="AB55" s="579">
        <v>0.32</v>
      </c>
      <c r="AC55" s="579">
        <v>0.26</v>
      </c>
      <c r="AD55" s="84">
        <v>0.02</v>
      </c>
      <c r="AE55" s="578"/>
      <c r="AF55" s="579"/>
      <c r="AG55" s="579"/>
      <c r="AH55" s="579"/>
      <c r="AI55" s="579"/>
      <c r="AJ55" s="579"/>
      <c r="AK55" s="579"/>
      <c r="AL55" s="579"/>
      <c r="AM55" s="579"/>
      <c r="AN55" s="579"/>
      <c r="AO55" s="579"/>
      <c r="AP55" s="579"/>
      <c r="AQ55" s="579"/>
      <c r="AR55" s="579"/>
      <c r="AS55" s="579"/>
      <c r="AT55" s="579"/>
      <c r="AU55" s="84"/>
    </row>
    <row r="56" spans="1:47" x14ac:dyDescent="0.25">
      <c r="A56" s="982"/>
      <c r="B56" s="677">
        <v>39934</v>
      </c>
      <c r="C56" s="575"/>
      <c r="D56" s="576">
        <v>0.35</v>
      </c>
      <c r="E56" s="576"/>
      <c r="F56" s="576"/>
      <c r="G56" s="576">
        <v>2</v>
      </c>
      <c r="H56" s="576">
        <v>2.25</v>
      </c>
      <c r="I56" s="576"/>
      <c r="J56" s="576">
        <v>0.45</v>
      </c>
      <c r="K56" s="576"/>
      <c r="L56" s="577"/>
      <c r="M56" s="582"/>
      <c r="N56" s="578">
        <v>308.52</v>
      </c>
      <c r="O56" s="579">
        <v>307.83</v>
      </c>
      <c r="P56" s="579">
        <v>308.83999999999997</v>
      </c>
      <c r="Q56" s="579">
        <v>309.73</v>
      </c>
      <c r="R56" s="579">
        <v>307.92</v>
      </c>
      <c r="S56" s="579">
        <v>308.74</v>
      </c>
      <c r="T56" s="84">
        <v>306.69</v>
      </c>
      <c r="U56" s="582"/>
      <c r="V56" s="578">
        <v>311.97000000000003</v>
      </c>
      <c r="W56" s="579">
        <v>312.5</v>
      </c>
      <c r="X56" s="579">
        <v>309.67</v>
      </c>
      <c r="Y56" s="84">
        <v>294.24</v>
      </c>
      <c r="Z56" s="578"/>
      <c r="AA56" s="579"/>
      <c r="AB56" s="579"/>
      <c r="AC56" s="579"/>
      <c r="AD56" s="84"/>
      <c r="AE56" s="578">
        <v>309.92</v>
      </c>
      <c r="AF56" s="579">
        <v>308.5</v>
      </c>
      <c r="AG56" s="579">
        <v>308.2</v>
      </c>
      <c r="AH56" s="579">
        <v>308.14999999999998</v>
      </c>
      <c r="AI56" s="579">
        <v>309.44</v>
      </c>
      <c r="AJ56" s="579">
        <v>308.83</v>
      </c>
      <c r="AK56" s="579">
        <v>309.37</v>
      </c>
      <c r="AL56" s="579">
        <v>309.47000000000003</v>
      </c>
      <c r="AM56" s="579">
        <v>309.26</v>
      </c>
      <c r="AN56" s="579">
        <v>309.49</v>
      </c>
      <c r="AO56" s="579">
        <v>309.3</v>
      </c>
      <c r="AP56" s="579">
        <v>308.26</v>
      </c>
      <c r="AQ56" s="579"/>
      <c r="AR56" s="579">
        <v>308.17</v>
      </c>
      <c r="AS56" s="579">
        <v>308.3</v>
      </c>
      <c r="AT56" s="579">
        <v>284.24</v>
      </c>
      <c r="AU56" s="84">
        <v>308.08</v>
      </c>
    </row>
    <row r="57" spans="1:47" x14ac:dyDescent="0.25">
      <c r="A57" s="982"/>
      <c r="B57" s="677">
        <v>39965</v>
      </c>
      <c r="C57" s="575">
        <v>1.7</v>
      </c>
      <c r="D57" s="576">
        <v>0.3</v>
      </c>
      <c r="E57" s="576">
        <v>2.7</v>
      </c>
      <c r="F57" s="576">
        <v>1.75</v>
      </c>
      <c r="G57" s="576">
        <v>2.25</v>
      </c>
      <c r="H57" s="576">
        <v>2.2000000000000002</v>
      </c>
      <c r="I57" s="576">
        <v>6.5</v>
      </c>
      <c r="J57" s="576">
        <v>0.47</v>
      </c>
      <c r="K57" s="576">
        <v>2.5</v>
      </c>
      <c r="L57" s="577">
        <v>2.7</v>
      </c>
      <c r="M57" s="582"/>
      <c r="N57" s="578"/>
      <c r="O57" s="579"/>
      <c r="P57" s="579"/>
      <c r="Q57" s="579"/>
      <c r="R57" s="579"/>
      <c r="S57" s="579"/>
      <c r="T57" s="84"/>
      <c r="U57" s="582"/>
      <c r="V57" s="578"/>
      <c r="W57" s="579"/>
      <c r="X57" s="579"/>
      <c r="Y57" s="84"/>
      <c r="Z57" s="578"/>
      <c r="AA57" s="579"/>
      <c r="AB57" s="579"/>
      <c r="AC57" s="579"/>
      <c r="AD57" s="84"/>
      <c r="AE57" s="578"/>
      <c r="AF57" s="579"/>
      <c r="AG57" s="579"/>
      <c r="AH57" s="579"/>
      <c r="AI57" s="579"/>
      <c r="AJ57" s="579"/>
      <c r="AK57" s="579"/>
      <c r="AL57" s="579"/>
      <c r="AM57" s="579"/>
      <c r="AN57" s="579"/>
      <c r="AO57" s="579"/>
      <c r="AP57" s="579"/>
      <c r="AQ57" s="579"/>
      <c r="AR57" s="579"/>
      <c r="AS57" s="579"/>
      <c r="AT57" s="579"/>
      <c r="AU57" s="84"/>
    </row>
    <row r="58" spans="1:47" x14ac:dyDescent="0.25">
      <c r="A58" s="982"/>
      <c r="B58" s="677">
        <v>39995</v>
      </c>
      <c r="C58" s="575"/>
      <c r="D58" s="576">
        <v>0.35</v>
      </c>
      <c r="E58" s="576"/>
      <c r="F58" s="576"/>
      <c r="G58" s="576">
        <v>2.15</v>
      </c>
      <c r="H58" s="576">
        <v>2.1</v>
      </c>
      <c r="I58" s="576"/>
      <c r="J58" s="576">
        <v>0.45</v>
      </c>
      <c r="K58" s="576"/>
      <c r="L58" s="577"/>
      <c r="M58" s="582"/>
      <c r="N58" s="578">
        <v>308.39999999999998</v>
      </c>
      <c r="O58" s="579">
        <v>307.56</v>
      </c>
      <c r="P58" s="579">
        <v>308.69</v>
      </c>
      <c r="Q58" s="579">
        <v>309.68</v>
      </c>
      <c r="R58" s="579">
        <v>307.89999999999998</v>
      </c>
      <c r="S58" s="579">
        <v>308.76</v>
      </c>
      <c r="T58" s="84">
        <v>306.64</v>
      </c>
      <c r="U58" s="582"/>
      <c r="V58" s="578">
        <v>311.92</v>
      </c>
      <c r="W58" s="579">
        <v>312.39999999999998</v>
      </c>
      <c r="X58" s="579">
        <v>309.69</v>
      </c>
      <c r="Y58" s="84">
        <v>294.08999999999997</v>
      </c>
      <c r="Z58" s="578"/>
      <c r="AA58" s="579"/>
      <c r="AB58" s="579"/>
      <c r="AC58" s="579"/>
      <c r="AD58" s="84"/>
      <c r="AE58" s="578"/>
      <c r="AF58" s="579"/>
      <c r="AG58" s="579"/>
      <c r="AH58" s="579"/>
      <c r="AI58" s="579"/>
      <c r="AJ58" s="579"/>
      <c r="AK58" s="579"/>
      <c r="AL58" s="579"/>
      <c r="AM58" s="579"/>
      <c r="AN58" s="579"/>
      <c r="AO58" s="579"/>
      <c r="AP58" s="579"/>
      <c r="AQ58" s="579"/>
      <c r="AR58" s="579"/>
      <c r="AS58" s="579"/>
      <c r="AT58" s="579"/>
      <c r="AU58" s="84"/>
    </row>
    <row r="59" spans="1:47" x14ac:dyDescent="0.25">
      <c r="A59" s="982"/>
      <c r="B59" s="677">
        <v>40026</v>
      </c>
      <c r="C59" s="575"/>
      <c r="D59" s="576">
        <v>0.25</v>
      </c>
      <c r="E59" s="576"/>
      <c r="F59" s="576"/>
      <c r="G59" s="576">
        <v>2</v>
      </c>
      <c r="H59" s="576">
        <v>1.9</v>
      </c>
      <c r="I59" s="576"/>
      <c r="J59" s="576">
        <v>0.45</v>
      </c>
      <c r="K59" s="576"/>
      <c r="L59" s="577"/>
      <c r="M59" s="582"/>
      <c r="N59" s="578"/>
      <c r="O59" s="579"/>
      <c r="P59" s="579"/>
      <c r="Q59" s="579"/>
      <c r="R59" s="579"/>
      <c r="S59" s="579"/>
      <c r="T59" s="84"/>
      <c r="U59" s="582"/>
      <c r="V59" s="578"/>
      <c r="W59" s="579"/>
      <c r="X59" s="579"/>
      <c r="Y59" s="84"/>
      <c r="Z59" s="578"/>
      <c r="AA59" s="579"/>
      <c r="AB59" s="579"/>
      <c r="AC59" s="579"/>
      <c r="AD59" s="84"/>
      <c r="AE59" s="578"/>
      <c r="AF59" s="579"/>
      <c r="AG59" s="579"/>
      <c r="AH59" s="579"/>
      <c r="AI59" s="579"/>
      <c r="AJ59" s="579"/>
      <c r="AK59" s="579"/>
      <c r="AL59" s="579"/>
      <c r="AM59" s="579"/>
      <c r="AN59" s="579"/>
      <c r="AO59" s="579"/>
      <c r="AP59" s="579"/>
      <c r="AQ59" s="579"/>
      <c r="AR59" s="579"/>
      <c r="AS59" s="579"/>
      <c r="AT59" s="579"/>
      <c r="AU59" s="84"/>
    </row>
    <row r="60" spans="1:47" x14ac:dyDescent="0.25">
      <c r="A60" s="982"/>
      <c r="B60" s="677">
        <v>40057</v>
      </c>
      <c r="C60" s="575">
        <v>1.85</v>
      </c>
      <c r="D60" s="576">
        <v>0.28000000000000003</v>
      </c>
      <c r="E60" s="576">
        <v>3</v>
      </c>
      <c r="F60" s="576">
        <v>1.8</v>
      </c>
      <c r="G60" s="576">
        <v>2.11</v>
      </c>
      <c r="H60" s="576">
        <v>2.0499999999999998</v>
      </c>
      <c r="I60" s="576">
        <v>6.27</v>
      </c>
      <c r="J60" s="576">
        <v>0.43</v>
      </c>
      <c r="K60" s="576">
        <v>3.1</v>
      </c>
      <c r="L60" s="577">
        <v>2</v>
      </c>
      <c r="M60" s="582"/>
      <c r="N60" s="578">
        <v>308.37</v>
      </c>
      <c r="O60" s="579">
        <v>307.41000000000003</v>
      </c>
      <c r="P60" s="579">
        <v>308.64</v>
      </c>
      <c r="Q60" s="579">
        <v>309.63</v>
      </c>
      <c r="R60" s="579">
        <v>307.89</v>
      </c>
      <c r="S60" s="579">
        <v>308.74</v>
      </c>
      <c r="T60" s="84">
        <v>306.55</v>
      </c>
      <c r="U60" s="582"/>
      <c r="V60" s="578">
        <v>311.87</v>
      </c>
      <c r="W60" s="579">
        <v>312.3</v>
      </c>
      <c r="X60" s="579">
        <v>309.58999999999997</v>
      </c>
      <c r="Y60" s="84">
        <v>294.08999999999997</v>
      </c>
      <c r="Z60" s="578">
        <v>2.02</v>
      </c>
      <c r="AA60" s="579">
        <v>0.12</v>
      </c>
      <c r="AB60" s="579">
        <v>0.38</v>
      </c>
      <c r="AC60" s="579">
        <v>0.19</v>
      </c>
      <c r="AD60" s="84">
        <v>0.01</v>
      </c>
      <c r="AE60" s="578">
        <v>309.97000000000003</v>
      </c>
      <c r="AF60" s="579">
        <v>308.43</v>
      </c>
      <c r="AG60" s="579">
        <v>308.08999999999997</v>
      </c>
      <c r="AH60" s="579">
        <v>308.04000000000002</v>
      </c>
      <c r="AI60" s="579">
        <v>309.42</v>
      </c>
      <c r="AJ60" s="579">
        <v>308.81</v>
      </c>
      <c r="AK60" s="579">
        <v>309.38</v>
      </c>
      <c r="AL60" s="579">
        <v>309.51</v>
      </c>
      <c r="AM60" s="579">
        <v>309.25</v>
      </c>
      <c r="AN60" s="579">
        <v>309.52999999999997</v>
      </c>
      <c r="AO60" s="579">
        <v>309.31</v>
      </c>
      <c r="AP60" s="579">
        <v>308.18</v>
      </c>
      <c r="AQ60" s="579"/>
      <c r="AR60" s="579">
        <v>306.39</v>
      </c>
      <c r="AS60" s="579">
        <v>308.20999999999998</v>
      </c>
      <c r="AT60" s="579">
        <v>283.42</v>
      </c>
      <c r="AU60" s="84">
        <v>307.60000000000002</v>
      </c>
    </row>
    <row r="61" spans="1:47" x14ac:dyDescent="0.25">
      <c r="A61" s="982"/>
      <c r="B61" s="677">
        <v>40087</v>
      </c>
      <c r="C61" s="575"/>
      <c r="D61" s="576">
        <v>0.3</v>
      </c>
      <c r="E61" s="576"/>
      <c r="F61" s="576"/>
      <c r="G61" s="576">
        <v>2.15</v>
      </c>
      <c r="H61" s="576">
        <v>2.1</v>
      </c>
      <c r="I61" s="576"/>
      <c r="J61" s="576">
        <v>0.5</v>
      </c>
      <c r="K61" s="576"/>
      <c r="L61" s="577"/>
      <c r="M61" s="582"/>
      <c r="N61" s="578"/>
      <c r="O61" s="579"/>
      <c r="P61" s="579"/>
      <c r="Q61" s="579"/>
      <c r="R61" s="579"/>
      <c r="S61" s="579"/>
      <c r="T61" s="84"/>
      <c r="U61" s="582"/>
      <c r="V61" s="578"/>
      <c r="W61" s="579"/>
      <c r="X61" s="579"/>
      <c r="Y61" s="84"/>
      <c r="Z61" s="578"/>
      <c r="AA61" s="579"/>
      <c r="AB61" s="579"/>
      <c r="AC61" s="579"/>
      <c r="AD61" s="84"/>
      <c r="AE61" s="578"/>
      <c r="AF61" s="579"/>
      <c r="AG61" s="579"/>
      <c r="AH61" s="579"/>
      <c r="AI61" s="579"/>
      <c r="AJ61" s="579"/>
      <c r="AK61" s="579"/>
      <c r="AL61" s="579"/>
      <c r="AM61" s="579"/>
      <c r="AN61" s="579"/>
      <c r="AO61" s="579"/>
      <c r="AP61" s="579"/>
      <c r="AQ61" s="579"/>
      <c r="AR61" s="579"/>
      <c r="AS61" s="579"/>
      <c r="AT61" s="579"/>
      <c r="AU61" s="84"/>
    </row>
    <row r="62" spans="1:47" x14ac:dyDescent="0.25">
      <c r="A62" s="982"/>
      <c r="B62" s="677">
        <v>40118</v>
      </c>
      <c r="C62" s="575"/>
      <c r="D62" s="576">
        <v>0.4</v>
      </c>
      <c r="E62" s="576"/>
      <c r="F62" s="576"/>
      <c r="G62" s="576">
        <v>2.25</v>
      </c>
      <c r="H62" s="576">
        <v>2.15</v>
      </c>
      <c r="I62" s="576"/>
      <c r="J62" s="576">
        <v>0.66</v>
      </c>
      <c r="K62" s="576"/>
      <c r="L62" s="577"/>
      <c r="M62" s="582"/>
      <c r="N62" s="578">
        <v>308.35000000000002</v>
      </c>
      <c r="O62" s="579">
        <v>307.29000000000002</v>
      </c>
      <c r="P62" s="579">
        <v>308.54000000000002</v>
      </c>
      <c r="Q62" s="579">
        <v>309.58</v>
      </c>
      <c r="R62" s="579">
        <v>307.83999999999997</v>
      </c>
      <c r="S62" s="579">
        <v>308.70999999999998</v>
      </c>
      <c r="T62" s="84">
        <v>306.47000000000003</v>
      </c>
      <c r="U62" s="582"/>
      <c r="V62" s="578">
        <v>311.77</v>
      </c>
      <c r="W62" s="579">
        <v>312.2</v>
      </c>
      <c r="X62" s="579">
        <v>309.63</v>
      </c>
      <c r="Y62" s="84">
        <v>294.06</v>
      </c>
      <c r="Z62" s="578"/>
      <c r="AA62" s="579"/>
      <c r="AB62" s="579"/>
      <c r="AC62" s="579"/>
      <c r="AD62" s="84"/>
      <c r="AE62" s="578"/>
      <c r="AF62" s="579"/>
      <c r="AG62" s="579"/>
      <c r="AH62" s="579"/>
      <c r="AI62" s="579"/>
      <c r="AJ62" s="579"/>
      <c r="AK62" s="579"/>
      <c r="AL62" s="579"/>
      <c r="AM62" s="579"/>
      <c r="AN62" s="579"/>
      <c r="AO62" s="579"/>
      <c r="AP62" s="579"/>
      <c r="AQ62" s="579"/>
      <c r="AR62" s="579"/>
      <c r="AS62" s="579"/>
      <c r="AT62" s="579"/>
      <c r="AU62" s="84"/>
    </row>
    <row r="63" spans="1:47" ht="13.8" thickBot="1" x14ac:dyDescent="0.3">
      <c r="A63" s="983"/>
      <c r="B63" s="678">
        <v>40148</v>
      </c>
      <c r="C63" s="414">
        <v>2.08</v>
      </c>
      <c r="D63" s="679">
        <v>0.45</v>
      </c>
      <c r="E63" s="679">
        <v>3.35</v>
      </c>
      <c r="F63" s="679">
        <v>1.95</v>
      </c>
      <c r="G63" s="679">
        <v>2.2000000000000002</v>
      </c>
      <c r="H63" s="679">
        <v>2.1</v>
      </c>
      <c r="I63" s="679">
        <v>6</v>
      </c>
      <c r="J63" s="679">
        <v>0.55000000000000004</v>
      </c>
      <c r="K63" s="679">
        <v>3.35</v>
      </c>
      <c r="L63" s="680">
        <v>2.35</v>
      </c>
      <c r="M63" s="681"/>
      <c r="N63" s="93"/>
      <c r="O63" s="44"/>
      <c r="P63" s="44"/>
      <c r="Q63" s="44"/>
      <c r="R63" s="44"/>
      <c r="S63" s="44"/>
      <c r="T63" s="48"/>
      <c r="U63" s="681"/>
      <c r="V63" s="93"/>
      <c r="W63" s="44"/>
      <c r="X63" s="44"/>
      <c r="Y63" s="48"/>
      <c r="Z63" s="93"/>
      <c r="AA63" s="44"/>
      <c r="AB63" s="44"/>
      <c r="AC63" s="44"/>
      <c r="AD63" s="48"/>
      <c r="AE63" s="93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8"/>
    </row>
    <row r="64" spans="1:47" x14ac:dyDescent="0.25">
      <c r="A64" s="967">
        <v>2010</v>
      </c>
      <c r="B64" s="682">
        <v>40210</v>
      </c>
      <c r="C64" s="685"/>
      <c r="D64" s="576">
        <v>0.4</v>
      </c>
      <c r="E64" s="576"/>
      <c r="F64" s="576"/>
      <c r="G64" s="576">
        <v>3.8</v>
      </c>
      <c r="H64" s="576">
        <v>4.0999999999999996</v>
      </c>
      <c r="I64" s="576"/>
      <c r="J64" s="576">
        <v>1.8</v>
      </c>
      <c r="K64" s="576"/>
      <c r="L64" s="577"/>
      <c r="M64" s="259"/>
      <c r="N64" s="578"/>
      <c r="O64" s="579"/>
      <c r="P64" s="579"/>
      <c r="Q64" s="579"/>
      <c r="R64" s="579"/>
      <c r="S64" s="579"/>
      <c r="T64" s="84"/>
      <c r="U64" s="259"/>
      <c r="V64" s="578"/>
      <c r="W64" s="579"/>
      <c r="X64" s="579"/>
      <c r="Y64" s="84"/>
      <c r="Z64" s="578"/>
      <c r="AA64" s="579"/>
      <c r="AB64" s="579"/>
      <c r="AC64" s="579"/>
      <c r="AD64" s="84"/>
      <c r="AE64" s="669"/>
      <c r="AF64" s="579"/>
      <c r="AG64" s="579"/>
      <c r="AH64" s="579"/>
      <c r="AI64" s="579"/>
      <c r="AJ64" s="579"/>
      <c r="AK64" s="579"/>
      <c r="AL64" s="579"/>
      <c r="AM64" s="579"/>
      <c r="AN64" s="579"/>
      <c r="AO64" s="579"/>
      <c r="AP64" s="579"/>
      <c r="AQ64" s="579"/>
      <c r="AR64" s="579"/>
      <c r="AS64" s="579"/>
      <c r="AT64" s="579"/>
      <c r="AU64" s="84"/>
    </row>
    <row r="65" spans="1:47" x14ac:dyDescent="0.25">
      <c r="A65" s="968"/>
      <c r="B65" s="683">
        <v>40238</v>
      </c>
      <c r="C65" s="685">
        <v>2.8</v>
      </c>
      <c r="D65" s="576"/>
      <c r="E65" s="576">
        <v>5.4</v>
      </c>
      <c r="F65" s="576">
        <v>4.7</v>
      </c>
      <c r="G65" s="576"/>
      <c r="H65" s="576"/>
      <c r="I65" s="576">
        <v>10.9</v>
      </c>
      <c r="J65" s="576"/>
      <c r="K65" s="576">
        <v>4.0999999999999996</v>
      </c>
      <c r="L65" s="577">
        <v>16.5</v>
      </c>
      <c r="M65" s="259"/>
      <c r="N65" s="578">
        <v>308.56</v>
      </c>
      <c r="O65" s="579">
        <v>308.37</v>
      </c>
      <c r="P65" s="579">
        <v>309.54000000000002</v>
      </c>
      <c r="Q65" s="579">
        <v>309.95999999999998</v>
      </c>
      <c r="R65" s="579">
        <v>308.26</v>
      </c>
      <c r="S65" s="579">
        <v>309.99</v>
      </c>
      <c r="T65" s="84">
        <v>307.17</v>
      </c>
      <c r="U65" s="259"/>
      <c r="V65" s="578">
        <v>312.31</v>
      </c>
      <c r="W65" s="579">
        <v>313.05</v>
      </c>
      <c r="X65" s="579">
        <v>310.39999999999998</v>
      </c>
      <c r="Y65" s="84">
        <v>294.56</v>
      </c>
      <c r="Z65" s="578"/>
      <c r="AA65" s="579"/>
      <c r="AB65" s="579"/>
      <c r="AC65" s="579"/>
      <c r="AD65" s="84"/>
      <c r="AE65" s="669"/>
      <c r="AF65" s="579"/>
      <c r="AG65" s="579"/>
      <c r="AH65" s="579"/>
      <c r="AI65" s="579"/>
      <c r="AJ65" s="579"/>
      <c r="AK65" s="579"/>
      <c r="AL65" s="579"/>
      <c r="AM65" s="579"/>
      <c r="AN65" s="579"/>
      <c r="AO65" s="579"/>
      <c r="AP65" s="579"/>
      <c r="AQ65" s="579"/>
      <c r="AR65" s="579"/>
      <c r="AS65" s="579"/>
      <c r="AT65" s="579"/>
      <c r="AU65" s="84"/>
    </row>
    <row r="66" spans="1:47" x14ac:dyDescent="0.25">
      <c r="A66" s="968"/>
      <c r="B66" s="683">
        <v>40269</v>
      </c>
      <c r="C66" s="685"/>
      <c r="D66" s="576">
        <v>0.4</v>
      </c>
      <c r="E66" s="576"/>
      <c r="F66" s="576"/>
      <c r="G66" s="576">
        <v>4</v>
      </c>
      <c r="H66" s="576">
        <v>4.7</v>
      </c>
      <c r="I66" s="576"/>
      <c r="J66" s="576">
        <v>3.6</v>
      </c>
      <c r="K66" s="576"/>
      <c r="L66" s="577"/>
      <c r="M66" s="259"/>
      <c r="N66" s="578"/>
      <c r="O66" s="579"/>
      <c r="P66" s="579"/>
      <c r="Q66" s="579"/>
      <c r="R66" s="579"/>
      <c r="S66" s="579"/>
      <c r="T66" s="84"/>
      <c r="U66" s="259"/>
      <c r="V66" s="578"/>
      <c r="W66" s="579"/>
      <c r="X66" s="579"/>
      <c r="Y66" s="84"/>
      <c r="Z66" s="578">
        <v>3.01</v>
      </c>
      <c r="AA66" s="579">
        <v>0.23</v>
      </c>
      <c r="AB66" s="579">
        <v>0.37</v>
      </c>
      <c r="AC66" s="579">
        <v>0.28000000000000003</v>
      </c>
      <c r="AD66" s="84">
        <v>0.02</v>
      </c>
      <c r="AE66" s="669"/>
      <c r="AF66" s="579"/>
      <c r="AG66" s="579"/>
      <c r="AH66" s="579"/>
      <c r="AI66" s="579"/>
      <c r="AJ66" s="579"/>
      <c r="AK66" s="579"/>
      <c r="AL66" s="579"/>
      <c r="AM66" s="579"/>
      <c r="AN66" s="579"/>
      <c r="AO66" s="579"/>
      <c r="AP66" s="579"/>
      <c r="AQ66" s="579"/>
      <c r="AR66" s="579"/>
      <c r="AS66" s="579"/>
      <c r="AT66" s="579"/>
      <c r="AU66" s="84"/>
    </row>
    <row r="67" spans="1:47" ht="13.8" thickBot="1" x14ac:dyDescent="0.3">
      <c r="A67" s="968"/>
      <c r="B67" s="683">
        <v>40299</v>
      </c>
      <c r="C67" s="685"/>
      <c r="D67" s="576"/>
      <c r="E67" s="576"/>
      <c r="F67" s="576"/>
      <c r="G67" s="576"/>
      <c r="H67" s="576"/>
      <c r="I67" s="576"/>
      <c r="J67" s="576"/>
      <c r="K67" s="576"/>
      <c r="L67" s="577"/>
      <c r="M67" s="259"/>
      <c r="N67" s="578">
        <v>308.58999999999997</v>
      </c>
      <c r="O67" s="579">
        <v>308.56</v>
      </c>
      <c r="P67" s="579">
        <v>309.60000000000002</v>
      </c>
      <c r="Q67" s="579">
        <v>310.02999999999997</v>
      </c>
      <c r="R67" s="579">
        <v>308.48</v>
      </c>
      <c r="S67" s="579">
        <v>309.97000000000003</v>
      </c>
      <c r="T67" s="84">
        <v>307.14999999999998</v>
      </c>
      <c r="U67" s="259"/>
      <c r="V67" s="578">
        <v>312.36</v>
      </c>
      <c r="W67" s="579">
        <v>312.88</v>
      </c>
      <c r="X67" s="579">
        <v>310.45999999999998</v>
      </c>
      <c r="Y67" s="84">
        <v>294.51</v>
      </c>
      <c r="Z67" s="578"/>
      <c r="AA67" s="579"/>
      <c r="AB67" s="579"/>
      <c r="AC67" s="579"/>
      <c r="AD67" s="84"/>
      <c r="AE67" s="669">
        <v>309.42</v>
      </c>
      <c r="AF67" s="579">
        <v>308.67</v>
      </c>
      <c r="AG67" s="579">
        <v>308.33999999999997</v>
      </c>
      <c r="AH67" s="579">
        <v>308.29000000000002</v>
      </c>
      <c r="AI67" s="579">
        <v>309.79000000000002</v>
      </c>
      <c r="AJ67" s="579">
        <v>309.02</v>
      </c>
      <c r="AK67" s="579">
        <v>308.5</v>
      </c>
      <c r="AL67" s="579">
        <v>309.73</v>
      </c>
      <c r="AM67" s="579">
        <v>309.49</v>
      </c>
      <c r="AN67" s="579">
        <v>309.70999999999998</v>
      </c>
      <c r="AO67" s="579">
        <v>309.45</v>
      </c>
      <c r="AP67" s="579">
        <v>308.49</v>
      </c>
      <c r="AQ67" s="579"/>
      <c r="AR67" s="579">
        <v>306.70999999999998</v>
      </c>
      <c r="AS67" s="579">
        <v>308.52</v>
      </c>
      <c r="AT67" s="579">
        <v>285.91000000000003</v>
      </c>
      <c r="AU67" s="84">
        <v>308.64</v>
      </c>
    </row>
    <row r="68" spans="1:47" x14ac:dyDescent="0.25">
      <c r="A68" s="968"/>
      <c r="B68" s="683">
        <v>40330</v>
      </c>
      <c r="C68" s="674">
        <v>7.8</v>
      </c>
      <c r="D68" s="751">
        <v>1.2</v>
      </c>
      <c r="E68" s="675">
        <v>8.6999999999999993</v>
      </c>
      <c r="F68" s="675">
        <v>9.5</v>
      </c>
      <c r="G68" s="675">
        <v>6.2</v>
      </c>
      <c r="H68" s="675">
        <v>8</v>
      </c>
      <c r="I68" s="675">
        <v>14.2</v>
      </c>
      <c r="J68" s="675">
        <v>5.3</v>
      </c>
      <c r="K68" s="675">
        <v>5.5</v>
      </c>
      <c r="L68" s="676">
        <v>28.9</v>
      </c>
      <c r="M68" s="99"/>
      <c r="N68" s="108"/>
      <c r="O68" s="670"/>
      <c r="P68" s="670"/>
      <c r="Q68" s="670"/>
      <c r="R68" s="670"/>
      <c r="S68" s="670"/>
      <c r="T68" s="63"/>
      <c r="U68" s="99"/>
      <c r="V68" s="108"/>
      <c r="W68" s="670"/>
      <c r="X68" s="670"/>
      <c r="Y68" s="63"/>
      <c r="Z68" s="108"/>
      <c r="AA68" s="670"/>
      <c r="AB68" s="670"/>
      <c r="AC68" s="670"/>
      <c r="AD68" s="63"/>
      <c r="AE68" s="750"/>
      <c r="AF68" s="670"/>
      <c r="AG68" s="670"/>
      <c r="AH68" s="670"/>
      <c r="AI68" s="670"/>
      <c r="AJ68" s="670"/>
      <c r="AK68" s="670"/>
      <c r="AL68" s="670"/>
      <c r="AM68" s="670"/>
      <c r="AN68" s="670"/>
      <c r="AO68" s="670"/>
      <c r="AP68" s="670"/>
      <c r="AQ68" s="670"/>
      <c r="AR68" s="670"/>
      <c r="AS68" s="670"/>
      <c r="AT68" s="670"/>
      <c r="AU68" s="63"/>
    </row>
    <row r="69" spans="1:47" x14ac:dyDescent="0.25">
      <c r="A69" s="968"/>
      <c r="B69" s="683">
        <v>40360</v>
      </c>
      <c r="C69" s="575"/>
      <c r="D69" s="749"/>
      <c r="E69" s="576"/>
      <c r="F69" s="576"/>
      <c r="G69" s="576"/>
      <c r="H69" s="576"/>
      <c r="I69" s="576"/>
      <c r="J69" s="576"/>
      <c r="K69" s="576"/>
      <c r="L69" s="577"/>
      <c r="M69" s="259"/>
      <c r="N69" s="578">
        <v>308.67</v>
      </c>
      <c r="O69" s="579">
        <v>308.62</v>
      </c>
      <c r="P69" s="579">
        <v>309.67</v>
      </c>
      <c r="Q69" s="579">
        <v>310.77</v>
      </c>
      <c r="R69" s="579">
        <v>308.76</v>
      </c>
      <c r="S69" s="579">
        <v>310.04000000000002</v>
      </c>
      <c r="T69" s="84">
        <v>307.18</v>
      </c>
      <c r="U69" s="259"/>
      <c r="V69" s="578">
        <v>313.02</v>
      </c>
      <c r="W69" s="579">
        <v>313.57</v>
      </c>
      <c r="X69" s="579">
        <v>310.51</v>
      </c>
      <c r="Y69" s="84">
        <v>294.7</v>
      </c>
      <c r="Z69" s="578"/>
      <c r="AA69" s="579"/>
      <c r="AB69" s="579"/>
      <c r="AC69" s="579"/>
      <c r="AD69" s="84"/>
      <c r="AE69" s="669"/>
      <c r="AF69" s="579"/>
      <c r="AG69" s="579"/>
      <c r="AH69" s="579"/>
      <c r="AI69" s="579"/>
      <c r="AJ69" s="579"/>
      <c r="AK69" s="579"/>
      <c r="AL69" s="579"/>
      <c r="AM69" s="579"/>
      <c r="AN69" s="579"/>
      <c r="AO69" s="579"/>
      <c r="AP69" s="579"/>
      <c r="AQ69" s="579"/>
      <c r="AR69" s="579"/>
      <c r="AS69" s="579"/>
      <c r="AT69" s="579"/>
      <c r="AU69" s="84"/>
    </row>
    <row r="70" spans="1:47" x14ac:dyDescent="0.25">
      <c r="A70" s="968"/>
      <c r="B70" s="683">
        <v>40391</v>
      </c>
      <c r="C70" s="575"/>
      <c r="D70" s="749">
        <v>0.8</v>
      </c>
      <c r="E70" s="576"/>
      <c r="F70" s="576"/>
      <c r="G70" s="576">
        <v>4.9000000000000004</v>
      </c>
      <c r="H70" s="576">
        <v>6.3</v>
      </c>
      <c r="I70" s="576"/>
      <c r="J70" s="576">
        <v>3.2</v>
      </c>
      <c r="K70" s="576"/>
      <c r="L70" s="577"/>
      <c r="M70" s="259"/>
      <c r="N70" s="578"/>
      <c r="O70" s="579"/>
      <c r="P70" s="579"/>
      <c r="Q70" s="579"/>
      <c r="R70" s="579"/>
      <c r="S70" s="579"/>
      <c r="T70" s="84"/>
      <c r="U70" s="259"/>
      <c r="V70" s="578"/>
      <c r="W70" s="579"/>
      <c r="X70" s="579"/>
      <c r="Y70" s="84"/>
      <c r="Z70" s="578"/>
      <c r="AA70" s="579"/>
      <c r="AB70" s="579"/>
      <c r="AC70" s="579"/>
      <c r="AD70" s="84"/>
      <c r="AE70" s="669"/>
      <c r="AF70" s="579"/>
      <c r="AG70" s="579"/>
      <c r="AH70" s="579"/>
      <c r="AI70" s="579"/>
      <c r="AJ70" s="579"/>
      <c r="AK70" s="579"/>
      <c r="AL70" s="579"/>
      <c r="AM70" s="579"/>
      <c r="AN70" s="579"/>
      <c r="AO70" s="579"/>
      <c r="AP70" s="579"/>
      <c r="AQ70" s="579"/>
      <c r="AR70" s="579"/>
      <c r="AS70" s="579"/>
      <c r="AT70" s="579"/>
      <c r="AU70" s="84"/>
    </row>
    <row r="71" spans="1:47" x14ac:dyDescent="0.25">
      <c r="A71" s="968"/>
      <c r="B71" s="683">
        <v>40422</v>
      </c>
      <c r="C71" s="575">
        <v>6.5</v>
      </c>
      <c r="D71" s="749"/>
      <c r="E71" s="576">
        <v>7</v>
      </c>
      <c r="F71" s="576">
        <v>8</v>
      </c>
      <c r="G71" s="576"/>
      <c r="H71" s="576"/>
      <c r="I71" s="576">
        <v>9.6</v>
      </c>
      <c r="J71" s="576"/>
      <c r="K71" s="576">
        <v>4.0999999999999996</v>
      </c>
      <c r="L71" s="577">
        <v>12.5</v>
      </c>
      <c r="M71" s="259"/>
      <c r="N71" s="578">
        <v>308.64999999999998</v>
      </c>
      <c r="O71" s="579">
        <v>308.56</v>
      </c>
      <c r="P71" s="579">
        <v>309.33999999999997</v>
      </c>
      <c r="Q71" s="579">
        <v>310.52999999999997</v>
      </c>
      <c r="R71" s="579">
        <v>308.39</v>
      </c>
      <c r="S71" s="579">
        <v>309.89</v>
      </c>
      <c r="T71" s="84">
        <v>307.13</v>
      </c>
      <c r="U71" s="259"/>
      <c r="V71" s="578">
        <v>312.87</v>
      </c>
      <c r="W71" s="579">
        <v>313.35000000000002</v>
      </c>
      <c r="X71" s="579">
        <v>310.29000000000002</v>
      </c>
      <c r="Y71" s="84">
        <v>294.19</v>
      </c>
      <c r="Z71" s="578">
        <v>4.8</v>
      </c>
      <c r="AA71" s="579">
        <v>0.4</v>
      </c>
      <c r="AB71" s="579">
        <v>0.75</v>
      </c>
      <c r="AC71" s="579">
        <v>0.28999999999999998</v>
      </c>
      <c r="AD71" s="84">
        <v>0.03</v>
      </c>
      <c r="AE71" s="669">
        <v>310.42</v>
      </c>
      <c r="AF71" s="579">
        <v>308.77999999999997</v>
      </c>
      <c r="AG71" s="579">
        <v>308.55</v>
      </c>
      <c r="AH71" s="579">
        <v>308.52999999999997</v>
      </c>
      <c r="AI71" s="579">
        <v>310.14</v>
      </c>
      <c r="AJ71" s="579">
        <v>308.42</v>
      </c>
      <c r="AK71" s="579">
        <v>309.98</v>
      </c>
      <c r="AL71" s="579">
        <v>310.29000000000002</v>
      </c>
      <c r="AM71" s="579">
        <v>309.94</v>
      </c>
      <c r="AN71" s="579">
        <v>309.82</v>
      </c>
      <c r="AO71" s="579">
        <v>309.97000000000003</v>
      </c>
      <c r="AP71" s="579">
        <v>308.61</v>
      </c>
      <c r="AQ71" s="579"/>
      <c r="AR71" s="579">
        <v>306.77</v>
      </c>
      <c r="AS71" s="579">
        <v>308.56</v>
      </c>
      <c r="AT71" s="579">
        <v>285.92</v>
      </c>
      <c r="AU71" s="84">
        <v>308.3</v>
      </c>
    </row>
    <row r="72" spans="1:47" x14ac:dyDescent="0.25">
      <c r="A72" s="968"/>
      <c r="B72" s="683">
        <v>40452</v>
      </c>
      <c r="C72" s="575"/>
      <c r="D72" s="749">
        <v>0.6</v>
      </c>
      <c r="E72" s="576"/>
      <c r="F72" s="576"/>
      <c r="G72" s="576">
        <v>4.3</v>
      </c>
      <c r="H72" s="576">
        <v>5.2</v>
      </c>
      <c r="I72" s="576"/>
      <c r="J72" s="576">
        <v>2.1</v>
      </c>
      <c r="K72" s="576"/>
      <c r="L72" s="577"/>
      <c r="M72" s="259"/>
      <c r="N72" s="578"/>
      <c r="O72" s="579"/>
      <c r="P72" s="579"/>
      <c r="Q72" s="579"/>
      <c r="R72" s="579"/>
      <c r="S72" s="579"/>
      <c r="T72" s="84"/>
      <c r="U72" s="259"/>
      <c r="V72" s="578"/>
      <c r="W72" s="579"/>
      <c r="X72" s="579"/>
      <c r="Y72" s="84"/>
      <c r="Z72" s="578"/>
      <c r="AA72" s="579"/>
      <c r="AB72" s="579"/>
      <c r="AC72" s="579"/>
      <c r="AD72" s="84"/>
      <c r="AE72" s="669"/>
      <c r="AF72" s="579"/>
      <c r="AG72" s="579"/>
      <c r="AH72" s="579"/>
      <c r="AI72" s="579"/>
      <c r="AJ72" s="579"/>
      <c r="AK72" s="579"/>
      <c r="AL72" s="579"/>
      <c r="AM72" s="579"/>
      <c r="AN72" s="579"/>
      <c r="AO72" s="579"/>
      <c r="AP72" s="579"/>
      <c r="AQ72" s="579"/>
      <c r="AR72" s="579"/>
      <c r="AS72" s="579"/>
      <c r="AT72" s="579"/>
      <c r="AU72" s="84"/>
    </row>
    <row r="73" spans="1:47" x14ac:dyDescent="0.25">
      <c r="A73" s="968"/>
      <c r="B73" s="683">
        <v>40483</v>
      </c>
      <c r="C73" s="575"/>
      <c r="D73" s="749"/>
      <c r="E73" s="576"/>
      <c r="F73" s="576"/>
      <c r="G73" s="576"/>
      <c r="H73" s="576"/>
      <c r="I73" s="576"/>
      <c r="J73" s="576"/>
      <c r="K73" s="576"/>
      <c r="L73" s="577"/>
      <c r="M73" s="259"/>
      <c r="N73" s="578">
        <v>308.62</v>
      </c>
      <c r="O73" s="579">
        <v>308.61</v>
      </c>
      <c r="P73" s="579">
        <v>309.45</v>
      </c>
      <c r="Q73" s="579">
        <v>310.58</v>
      </c>
      <c r="R73" s="579">
        <v>308.61</v>
      </c>
      <c r="S73" s="579">
        <v>309.95</v>
      </c>
      <c r="T73" s="84">
        <v>307.12</v>
      </c>
      <c r="U73" s="259"/>
      <c r="V73" s="578">
        <v>312.92</v>
      </c>
      <c r="W73" s="579">
        <v>313.52999999999997</v>
      </c>
      <c r="X73" s="579">
        <v>310.5</v>
      </c>
      <c r="Y73" s="84">
        <v>294.52999999999997</v>
      </c>
      <c r="Z73" s="578"/>
      <c r="AA73" s="579"/>
      <c r="AB73" s="579"/>
      <c r="AC73" s="579"/>
      <c r="AD73" s="84"/>
      <c r="AE73" s="669"/>
      <c r="AF73" s="579"/>
      <c r="AG73" s="579"/>
      <c r="AH73" s="579"/>
      <c r="AI73" s="579"/>
      <c r="AJ73" s="579"/>
      <c r="AK73" s="579"/>
      <c r="AL73" s="579"/>
      <c r="AM73" s="579"/>
      <c r="AN73" s="579"/>
      <c r="AO73" s="579"/>
      <c r="AP73" s="579"/>
      <c r="AQ73" s="579"/>
      <c r="AR73" s="579"/>
      <c r="AS73" s="579"/>
      <c r="AT73" s="579"/>
      <c r="AU73" s="84"/>
    </row>
    <row r="74" spans="1:47" ht="13.8" thickBot="1" x14ac:dyDescent="0.3">
      <c r="A74" s="969"/>
      <c r="B74" s="684">
        <v>40513</v>
      </c>
      <c r="C74" s="414">
        <v>5.3</v>
      </c>
      <c r="D74" s="752">
        <v>0.5</v>
      </c>
      <c r="E74" s="679">
        <v>5.9</v>
      </c>
      <c r="F74" s="679">
        <v>5.7</v>
      </c>
      <c r="G74" s="679">
        <v>4.5</v>
      </c>
      <c r="H74" s="679">
        <v>4.9000000000000004</v>
      </c>
      <c r="I74" s="679">
        <v>12.5</v>
      </c>
      <c r="J74" s="679">
        <v>4.5</v>
      </c>
      <c r="K74" s="679">
        <v>3.9</v>
      </c>
      <c r="L74" s="680">
        <v>25</v>
      </c>
      <c r="M74" s="102"/>
      <c r="N74" s="93"/>
      <c r="O74" s="44"/>
      <c r="P74" s="44"/>
      <c r="Q74" s="44"/>
      <c r="R74" s="44"/>
      <c r="S74" s="44"/>
      <c r="T74" s="48"/>
      <c r="U74" s="102"/>
      <c r="V74" s="93"/>
      <c r="W74" s="44"/>
      <c r="X74" s="44"/>
      <c r="Y74" s="48"/>
      <c r="Z74" s="93"/>
      <c r="AA74" s="44"/>
      <c r="AB74" s="44"/>
      <c r="AC74" s="44"/>
      <c r="AD74" s="48"/>
      <c r="AE74" s="47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8"/>
    </row>
    <row r="75" spans="1:47" x14ac:dyDescent="0.25">
      <c r="A75" s="967">
        <v>2011</v>
      </c>
      <c r="B75" s="682">
        <v>40544</v>
      </c>
      <c r="C75" s="754"/>
      <c r="D75" s="675">
        <v>0.6</v>
      </c>
      <c r="E75" s="675"/>
      <c r="F75" s="675"/>
      <c r="G75" s="675">
        <v>1.5</v>
      </c>
      <c r="H75" s="675">
        <v>1.4</v>
      </c>
      <c r="I75" s="675"/>
      <c r="J75" s="675">
        <v>1.9</v>
      </c>
      <c r="K75" s="675"/>
      <c r="L75" s="676"/>
      <c r="M75" s="99"/>
      <c r="N75" s="108">
        <v>308.69</v>
      </c>
      <c r="O75" s="670">
        <v>308.37</v>
      </c>
      <c r="P75" s="670">
        <v>310.61</v>
      </c>
      <c r="Q75" s="670">
        <v>313.58999999999997</v>
      </c>
      <c r="R75" s="670">
        <v>308.79000000000002</v>
      </c>
      <c r="S75" s="670">
        <v>309.70999999999998</v>
      </c>
      <c r="T75" s="63">
        <v>306.87</v>
      </c>
      <c r="U75" s="99"/>
      <c r="V75" s="108">
        <v>312.47000000000003</v>
      </c>
      <c r="W75" s="670">
        <v>313</v>
      </c>
      <c r="X75" s="670">
        <v>310.55</v>
      </c>
      <c r="Y75" s="63">
        <v>294.18</v>
      </c>
      <c r="Z75" s="108"/>
      <c r="AA75" s="670"/>
      <c r="AB75" s="670"/>
      <c r="AC75" s="670"/>
      <c r="AD75" s="63"/>
      <c r="AE75" s="750"/>
      <c r="AF75" s="670"/>
      <c r="AG75" s="670"/>
      <c r="AH75" s="670"/>
      <c r="AI75" s="670"/>
      <c r="AJ75" s="670"/>
      <c r="AK75" s="670"/>
      <c r="AL75" s="670"/>
      <c r="AM75" s="670"/>
      <c r="AN75" s="670"/>
      <c r="AO75" s="670"/>
      <c r="AP75" s="670"/>
      <c r="AQ75" s="670"/>
      <c r="AR75" s="670"/>
      <c r="AS75" s="670"/>
      <c r="AT75" s="670"/>
      <c r="AU75" s="63"/>
    </row>
    <row r="76" spans="1:47" x14ac:dyDescent="0.25">
      <c r="A76" s="968"/>
      <c r="B76" s="683">
        <v>40575</v>
      </c>
      <c r="C76" s="685"/>
      <c r="D76" s="576"/>
      <c r="E76" s="576"/>
      <c r="F76" s="576"/>
      <c r="G76" s="576">
        <v>1.9</v>
      </c>
      <c r="H76" s="576">
        <v>1.6</v>
      </c>
      <c r="I76" s="576"/>
      <c r="J76" s="576">
        <v>2.1</v>
      </c>
      <c r="K76" s="576"/>
      <c r="L76" s="577"/>
      <c r="M76" s="259"/>
      <c r="N76" s="578"/>
      <c r="O76" s="579"/>
      <c r="P76" s="579"/>
      <c r="Q76" s="579"/>
      <c r="R76" s="579"/>
      <c r="S76" s="579"/>
      <c r="T76" s="84"/>
      <c r="U76" s="259"/>
      <c r="V76" s="578"/>
      <c r="W76" s="579"/>
      <c r="X76" s="579"/>
      <c r="Y76" s="84"/>
      <c r="Z76" s="578"/>
      <c r="AA76" s="579"/>
      <c r="AB76" s="579"/>
      <c r="AC76" s="579"/>
      <c r="AD76" s="84"/>
      <c r="AE76" s="669"/>
      <c r="AF76" s="579"/>
      <c r="AG76" s="579"/>
      <c r="AH76" s="579"/>
      <c r="AI76" s="579"/>
      <c r="AJ76" s="579"/>
      <c r="AK76" s="579"/>
      <c r="AL76" s="579"/>
      <c r="AM76" s="579"/>
      <c r="AN76" s="579"/>
      <c r="AO76" s="579"/>
      <c r="AP76" s="579"/>
      <c r="AQ76" s="579"/>
      <c r="AR76" s="579"/>
      <c r="AS76" s="579"/>
      <c r="AT76" s="579"/>
      <c r="AU76" s="84"/>
    </row>
    <row r="77" spans="1:47" x14ac:dyDescent="0.25">
      <c r="A77" s="968"/>
      <c r="B77" s="757">
        <v>40603</v>
      </c>
      <c r="C77" s="758">
        <v>4.3</v>
      </c>
      <c r="D77" s="409">
        <v>0.9</v>
      </c>
      <c r="E77" s="409">
        <v>5.6</v>
      </c>
      <c r="F77" s="409">
        <v>6.1</v>
      </c>
      <c r="G77" s="409">
        <v>1.8</v>
      </c>
      <c r="H77" s="409">
        <v>1.5</v>
      </c>
      <c r="I77" s="409">
        <v>5.9</v>
      </c>
      <c r="J77" s="409">
        <v>2</v>
      </c>
      <c r="K77" s="409">
        <v>4.2</v>
      </c>
      <c r="L77" s="447">
        <v>12.9</v>
      </c>
      <c r="M77" s="759"/>
      <c r="N77" s="66">
        <v>308.64</v>
      </c>
      <c r="O77" s="61">
        <v>308.56</v>
      </c>
      <c r="P77" s="61">
        <v>310.64</v>
      </c>
      <c r="Q77" s="61">
        <v>313.63</v>
      </c>
      <c r="R77" s="61">
        <v>308.83</v>
      </c>
      <c r="S77" s="61">
        <v>309.74</v>
      </c>
      <c r="T77" s="62">
        <v>306.89999999999998</v>
      </c>
      <c r="U77" s="759"/>
      <c r="V77" s="66">
        <v>312.49</v>
      </c>
      <c r="W77" s="61">
        <v>313.02</v>
      </c>
      <c r="X77" s="61">
        <v>310.56</v>
      </c>
      <c r="Y77" s="62">
        <v>294.19</v>
      </c>
      <c r="Z77" s="66"/>
      <c r="AA77" s="61"/>
      <c r="AB77" s="61"/>
      <c r="AC77" s="61"/>
      <c r="AD77" s="62"/>
      <c r="AE77" s="64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2"/>
    </row>
    <row r="78" spans="1:47" ht="13.8" thickBot="1" x14ac:dyDescent="0.3">
      <c r="A78" s="968"/>
      <c r="B78" s="683">
        <v>40634</v>
      </c>
      <c r="C78" s="685"/>
      <c r="D78" s="576"/>
      <c r="E78" s="576"/>
      <c r="F78" s="576"/>
      <c r="G78" s="576">
        <v>2</v>
      </c>
      <c r="H78" s="576">
        <v>1.9</v>
      </c>
      <c r="I78" s="576"/>
      <c r="J78" s="576">
        <v>2.5</v>
      </c>
      <c r="K78" s="576"/>
      <c r="L78" s="577"/>
      <c r="M78" s="582"/>
      <c r="N78" s="578"/>
      <c r="O78" s="579"/>
      <c r="P78" s="579"/>
      <c r="Q78" s="579"/>
      <c r="R78" s="579"/>
      <c r="S78" s="579"/>
      <c r="T78" s="84"/>
      <c r="U78" s="258"/>
      <c r="V78" s="578"/>
      <c r="W78" s="579"/>
      <c r="X78" s="579"/>
      <c r="Y78" s="84"/>
      <c r="Z78" s="578">
        <v>4.5</v>
      </c>
      <c r="AA78" s="579">
        <v>0.3</v>
      </c>
      <c r="AB78" s="579">
        <v>4.4000000000000004</v>
      </c>
      <c r="AC78" s="579">
        <v>0.7</v>
      </c>
      <c r="AD78" s="84">
        <v>0.73</v>
      </c>
      <c r="AE78" s="669">
        <v>309.82</v>
      </c>
      <c r="AF78" s="579">
        <v>308.77</v>
      </c>
      <c r="AG78" s="579">
        <v>308.63</v>
      </c>
      <c r="AH78" s="579">
        <v>308.60000000000002</v>
      </c>
      <c r="AI78" s="579">
        <v>310.45</v>
      </c>
      <c r="AJ78" s="579">
        <v>309.63</v>
      </c>
      <c r="AK78" s="579">
        <v>310.25</v>
      </c>
      <c r="AL78" s="579">
        <v>309.74</v>
      </c>
      <c r="AM78" s="579">
        <v>310.18</v>
      </c>
      <c r="AN78" s="579">
        <v>310.41000000000003</v>
      </c>
      <c r="AO78" s="579">
        <v>310.24</v>
      </c>
      <c r="AP78" s="579">
        <v>308.76</v>
      </c>
      <c r="AQ78" s="579"/>
      <c r="AR78" s="579">
        <v>306.81</v>
      </c>
      <c r="AS78" s="579">
        <v>308.66000000000003</v>
      </c>
      <c r="AT78" s="579">
        <v>285.45999999999998</v>
      </c>
      <c r="AU78" s="84">
        <v>307.99</v>
      </c>
    </row>
    <row r="79" spans="1:47" x14ac:dyDescent="0.25">
      <c r="A79" s="968"/>
      <c r="B79" s="683">
        <v>40664</v>
      </c>
      <c r="C79" s="685"/>
      <c r="D79" s="576">
        <v>1.2</v>
      </c>
      <c r="E79" s="576"/>
      <c r="F79" s="576"/>
      <c r="G79" s="576">
        <v>1.9</v>
      </c>
      <c r="H79" s="576">
        <v>1.5</v>
      </c>
      <c r="I79" s="576"/>
      <c r="J79" s="576">
        <v>2.5</v>
      </c>
      <c r="K79" s="576"/>
      <c r="L79" s="577"/>
      <c r="M79" s="582"/>
      <c r="N79" s="578">
        <v>308.66000000000003</v>
      </c>
      <c r="O79" s="579">
        <v>308.62</v>
      </c>
      <c r="P79" s="579">
        <v>310.68</v>
      </c>
      <c r="Q79" s="579">
        <v>313.69</v>
      </c>
      <c r="R79" s="579">
        <v>308.89</v>
      </c>
      <c r="S79" s="579">
        <v>309.8</v>
      </c>
      <c r="T79" s="84">
        <v>306.95999999999998</v>
      </c>
      <c r="U79" s="258"/>
      <c r="V79" s="108">
        <v>312.55</v>
      </c>
      <c r="W79" s="670">
        <v>313.08999999999997</v>
      </c>
      <c r="X79" s="670">
        <v>310.62</v>
      </c>
      <c r="Y79" s="63">
        <v>294.3</v>
      </c>
      <c r="Z79" s="669"/>
      <c r="AA79" s="579"/>
      <c r="AB79" s="579"/>
      <c r="AC79" s="579"/>
      <c r="AD79" s="84"/>
      <c r="AE79" s="669"/>
      <c r="AF79" s="579"/>
      <c r="AG79" s="579"/>
      <c r="AH79" s="579"/>
      <c r="AI79" s="579"/>
      <c r="AJ79" s="579"/>
      <c r="AK79" s="579"/>
      <c r="AL79" s="579"/>
      <c r="AM79" s="579"/>
      <c r="AN79" s="579"/>
      <c r="AO79" s="579"/>
      <c r="AP79" s="579"/>
      <c r="AQ79" s="579"/>
      <c r="AR79" s="579"/>
      <c r="AS79" s="579"/>
      <c r="AT79" s="579"/>
      <c r="AU79" s="84"/>
    </row>
    <row r="80" spans="1:47" x14ac:dyDescent="0.25">
      <c r="A80" s="968"/>
      <c r="B80" s="683">
        <v>40695</v>
      </c>
      <c r="C80" s="685">
        <v>6</v>
      </c>
      <c r="D80" s="576"/>
      <c r="E80" s="576">
        <v>5.9</v>
      </c>
      <c r="F80" s="576">
        <v>5.5</v>
      </c>
      <c r="G80" s="576">
        <v>1.6</v>
      </c>
      <c r="H80" s="576">
        <v>1.3</v>
      </c>
      <c r="I80" s="576">
        <v>5.6</v>
      </c>
      <c r="J80" s="576">
        <v>1.9</v>
      </c>
      <c r="K80" s="576">
        <v>3.7</v>
      </c>
      <c r="L80" s="577">
        <v>10.8</v>
      </c>
      <c r="M80" s="582"/>
      <c r="N80" s="578"/>
      <c r="O80" s="579"/>
      <c r="P80" s="579"/>
      <c r="Q80" s="579"/>
      <c r="R80" s="579"/>
      <c r="S80" s="579"/>
      <c r="T80" s="84"/>
      <c r="U80" s="258"/>
      <c r="V80" s="578"/>
      <c r="W80" s="579"/>
      <c r="X80" s="579"/>
      <c r="Y80" s="84"/>
      <c r="Z80" s="669"/>
      <c r="AA80" s="579"/>
      <c r="AB80" s="579"/>
      <c r="AC80" s="579"/>
      <c r="AD80" s="84"/>
      <c r="AE80" s="669"/>
      <c r="AF80" s="579"/>
      <c r="AG80" s="579"/>
      <c r="AH80" s="579"/>
      <c r="AI80" s="579"/>
      <c r="AJ80" s="579"/>
      <c r="AK80" s="579"/>
      <c r="AL80" s="579"/>
      <c r="AM80" s="579"/>
      <c r="AN80" s="579"/>
      <c r="AO80" s="579"/>
      <c r="AP80" s="579"/>
      <c r="AQ80" s="579"/>
      <c r="AR80" s="579"/>
      <c r="AS80" s="579"/>
      <c r="AT80" s="579"/>
      <c r="AU80" s="84"/>
    </row>
    <row r="81" spans="1:47" x14ac:dyDescent="0.25">
      <c r="A81" s="968"/>
      <c r="B81" s="683">
        <v>40725</v>
      </c>
      <c r="C81" s="685"/>
      <c r="D81" s="576">
        <v>0.8</v>
      </c>
      <c r="E81" s="576"/>
      <c r="F81" s="576"/>
      <c r="G81" s="576">
        <v>2.4</v>
      </c>
      <c r="H81" s="576">
        <v>2.2000000000000002</v>
      </c>
      <c r="I81" s="576"/>
      <c r="J81" s="576">
        <v>2.9</v>
      </c>
      <c r="K81" s="576"/>
      <c r="L81" s="577"/>
      <c r="M81" s="582"/>
      <c r="N81" s="578">
        <v>308.64</v>
      </c>
      <c r="O81" s="579">
        <v>308.56</v>
      </c>
      <c r="P81" s="579">
        <v>310.70999999999998</v>
      </c>
      <c r="Q81" s="579">
        <v>313.73</v>
      </c>
      <c r="R81" s="579">
        <v>308.83</v>
      </c>
      <c r="S81" s="579">
        <v>309.85000000000002</v>
      </c>
      <c r="T81" s="84">
        <v>307.01</v>
      </c>
      <c r="U81" s="258"/>
      <c r="V81" s="578">
        <v>312.61</v>
      </c>
      <c r="W81" s="579">
        <v>313.16000000000003</v>
      </c>
      <c r="X81" s="579">
        <v>310.70999999999998</v>
      </c>
      <c r="Y81" s="84">
        <v>294.38</v>
      </c>
      <c r="Z81" s="669"/>
      <c r="AA81" s="579"/>
      <c r="AB81" s="579"/>
      <c r="AC81" s="579"/>
      <c r="AD81" s="84"/>
      <c r="AE81" s="669"/>
      <c r="AF81" s="579"/>
      <c r="AG81" s="579"/>
      <c r="AH81" s="579"/>
      <c r="AI81" s="579"/>
      <c r="AJ81" s="579"/>
      <c r="AK81" s="579"/>
      <c r="AL81" s="579"/>
      <c r="AM81" s="579"/>
      <c r="AN81" s="579"/>
      <c r="AO81" s="579"/>
      <c r="AP81" s="579"/>
      <c r="AQ81" s="579"/>
      <c r="AR81" s="579"/>
      <c r="AS81" s="579"/>
      <c r="AT81" s="579"/>
      <c r="AU81" s="84"/>
    </row>
    <row r="82" spans="1:47" x14ac:dyDescent="0.25">
      <c r="A82" s="968"/>
      <c r="B82" s="683">
        <v>40756</v>
      </c>
      <c r="C82" s="685"/>
      <c r="D82" s="576"/>
      <c r="E82" s="576"/>
      <c r="F82" s="576"/>
      <c r="G82" s="576">
        <v>2.2999999999999998</v>
      </c>
      <c r="H82" s="576">
        <v>2.2999999999999998</v>
      </c>
      <c r="I82" s="576"/>
      <c r="J82" s="576">
        <v>3</v>
      </c>
      <c r="K82" s="576"/>
      <c r="L82" s="577"/>
      <c r="M82" s="582"/>
      <c r="N82" s="578"/>
      <c r="O82" s="579"/>
      <c r="P82" s="579"/>
      <c r="Q82" s="579"/>
      <c r="R82" s="579"/>
      <c r="S82" s="579"/>
      <c r="T82" s="84"/>
      <c r="U82" s="258"/>
      <c r="V82" s="578"/>
      <c r="W82" s="579"/>
      <c r="X82" s="579"/>
      <c r="Y82" s="84"/>
      <c r="Z82" s="669"/>
      <c r="AA82" s="579"/>
      <c r="AB82" s="579"/>
      <c r="AC82" s="579"/>
      <c r="AD82" s="84"/>
      <c r="AE82" s="669"/>
      <c r="AF82" s="579"/>
      <c r="AG82" s="579"/>
      <c r="AH82" s="579"/>
      <c r="AI82" s="579"/>
      <c r="AJ82" s="579"/>
      <c r="AK82" s="579"/>
      <c r="AL82" s="579"/>
      <c r="AM82" s="579"/>
      <c r="AN82" s="579"/>
      <c r="AO82" s="579"/>
      <c r="AP82" s="579"/>
      <c r="AQ82" s="579"/>
      <c r="AR82" s="579"/>
      <c r="AS82" s="579"/>
      <c r="AT82" s="579"/>
      <c r="AU82" s="84"/>
    </row>
    <row r="83" spans="1:47" x14ac:dyDescent="0.25">
      <c r="A83" s="968"/>
      <c r="B83" s="683">
        <v>40787</v>
      </c>
      <c r="C83" s="685">
        <v>1.2</v>
      </c>
      <c r="D83" s="576">
        <v>0.6</v>
      </c>
      <c r="E83" s="576">
        <v>3.8</v>
      </c>
      <c r="F83" s="576">
        <v>4.8</v>
      </c>
      <c r="G83" s="576">
        <v>1.6</v>
      </c>
      <c r="H83" s="576">
        <v>0.9</v>
      </c>
      <c r="I83" s="576">
        <v>4</v>
      </c>
      <c r="J83" s="576">
        <v>1.4</v>
      </c>
      <c r="K83" s="576">
        <v>3</v>
      </c>
      <c r="L83" s="577">
        <v>9.8000000000000007</v>
      </c>
      <c r="M83" s="582"/>
      <c r="N83" s="578">
        <v>308.63</v>
      </c>
      <c r="O83" s="579">
        <v>308.61</v>
      </c>
      <c r="P83" s="579">
        <v>310.66000000000003</v>
      </c>
      <c r="Q83" s="579">
        <v>313.67</v>
      </c>
      <c r="R83" s="579">
        <v>308.88</v>
      </c>
      <c r="S83" s="579">
        <v>309.77999999999997</v>
      </c>
      <c r="T83" s="84">
        <v>306.94</v>
      </c>
      <c r="U83" s="258"/>
      <c r="V83" s="578">
        <v>312.55</v>
      </c>
      <c r="W83" s="579">
        <v>313.08999999999997</v>
      </c>
      <c r="X83" s="24">
        <v>310.64</v>
      </c>
      <c r="Y83" s="27">
        <v>294.29000000000002</v>
      </c>
      <c r="Z83" s="669">
        <v>4</v>
      </c>
      <c r="AA83" s="579">
        <v>0</v>
      </c>
      <c r="AB83" s="579">
        <v>3.6</v>
      </c>
      <c r="AC83" s="579">
        <v>0.3</v>
      </c>
      <c r="AD83" s="84">
        <v>0.65</v>
      </c>
      <c r="AE83" s="669">
        <v>310.42</v>
      </c>
      <c r="AF83" s="579">
        <v>308.73</v>
      </c>
      <c r="AG83" s="579">
        <v>308.58</v>
      </c>
      <c r="AH83" s="579">
        <v>308.54000000000002</v>
      </c>
      <c r="AI83" s="579">
        <v>310.52</v>
      </c>
      <c r="AJ83" s="579">
        <v>309.57</v>
      </c>
      <c r="AK83" s="579">
        <v>310.19</v>
      </c>
      <c r="AL83" s="579">
        <v>310.14</v>
      </c>
      <c r="AM83" s="579">
        <v>310.10000000000002</v>
      </c>
      <c r="AN83" s="579">
        <v>309.5</v>
      </c>
      <c r="AO83" s="579">
        <v>310.13</v>
      </c>
      <c r="AP83" s="579">
        <v>308.77</v>
      </c>
      <c r="AQ83" s="579"/>
      <c r="AR83" s="579">
        <v>306.79000000000002</v>
      </c>
      <c r="AS83" s="579">
        <v>308.63</v>
      </c>
      <c r="AT83" s="579">
        <v>284.42</v>
      </c>
      <c r="AU83" s="84">
        <v>308.05</v>
      </c>
    </row>
    <row r="84" spans="1:47" x14ac:dyDescent="0.25">
      <c r="A84" s="968"/>
      <c r="B84" s="683">
        <v>40817</v>
      </c>
      <c r="C84" s="685"/>
      <c r="D84" s="576"/>
      <c r="E84" s="576"/>
      <c r="F84" s="576"/>
      <c r="G84" s="576">
        <v>1.5</v>
      </c>
      <c r="H84" s="576">
        <v>1</v>
      </c>
      <c r="I84" s="576"/>
      <c r="J84" s="576">
        <v>1.6</v>
      </c>
      <c r="K84" s="576"/>
      <c r="L84" s="577"/>
      <c r="M84" s="582"/>
      <c r="N84" s="578"/>
      <c r="O84" s="579"/>
      <c r="P84" s="579"/>
      <c r="Q84" s="579"/>
      <c r="R84" s="579"/>
      <c r="S84" s="579"/>
      <c r="T84" s="84"/>
      <c r="U84" s="258"/>
      <c r="V84" s="578"/>
      <c r="W84" s="579"/>
      <c r="X84" s="24"/>
      <c r="Y84" s="27"/>
      <c r="Z84" s="669"/>
      <c r="AA84" s="579"/>
      <c r="AB84" s="579"/>
      <c r="AC84" s="579"/>
      <c r="AD84" s="84"/>
      <c r="AE84" s="669"/>
      <c r="AF84" s="579"/>
      <c r="AG84" s="579"/>
      <c r="AH84" s="579"/>
      <c r="AI84" s="579"/>
      <c r="AJ84" s="579"/>
      <c r="AK84" s="579"/>
      <c r="AL84" s="579"/>
      <c r="AM84" s="579"/>
      <c r="AN84" s="579"/>
      <c r="AO84" s="579"/>
      <c r="AP84" s="579"/>
      <c r="AQ84" s="579"/>
      <c r="AR84" s="579"/>
      <c r="AS84" s="579"/>
      <c r="AT84" s="579"/>
      <c r="AU84" s="84"/>
    </row>
    <row r="85" spans="1:47" x14ac:dyDescent="0.25">
      <c r="A85" s="968"/>
      <c r="B85" s="683">
        <v>40848</v>
      </c>
      <c r="C85" s="685"/>
      <c r="D85" s="576">
        <v>0.5</v>
      </c>
      <c r="E85" s="576"/>
      <c r="F85" s="576"/>
      <c r="G85" s="576">
        <v>1.4</v>
      </c>
      <c r="H85" s="576">
        <v>0.9</v>
      </c>
      <c r="I85" s="576"/>
      <c r="J85" s="576">
        <v>1.6</v>
      </c>
      <c r="K85" s="576"/>
      <c r="L85" s="577"/>
      <c r="M85" s="582"/>
      <c r="N85" s="578">
        <v>308.64999999999998</v>
      </c>
      <c r="O85" s="579">
        <v>308.5</v>
      </c>
      <c r="P85" s="579">
        <v>310.64</v>
      </c>
      <c r="Q85" s="579">
        <v>313.64999999999998</v>
      </c>
      <c r="R85" s="579">
        <v>308.83999999999997</v>
      </c>
      <c r="S85" s="579">
        <v>309.75</v>
      </c>
      <c r="T85" s="84">
        <v>306.91000000000003</v>
      </c>
      <c r="U85" s="258"/>
      <c r="V85" s="578">
        <v>312.52</v>
      </c>
      <c r="W85" s="579">
        <v>313.06</v>
      </c>
      <c r="X85" s="24">
        <v>310.62</v>
      </c>
      <c r="Y85" s="27">
        <v>294.24</v>
      </c>
      <c r="Z85" s="669"/>
      <c r="AA85" s="579"/>
      <c r="AB85" s="579"/>
      <c r="AC85" s="579"/>
      <c r="AD85" s="84"/>
      <c r="AE85" s="669"/>
      <c r="AF85" s="579"/>
      <c r="AG85" s="579"/>
      <c r="AH85" s="579"/>
      <c r="AI85" s="579"/>
      <c r="AJ85" s="579"/>
      <c r="AK85" s="579"/>
      <c r="AL85" s="579"/>
      <c r="AM85" s="579"/>
      <c r="AN85" s="579"/>
      <c r="AO85" s="579"/>
      <c r="AP85" s="579"/>
      <c r="AQ85" s="579"/>
      <c r="AR85" s="579"/>
      <c r="AS85" s="579"/>
      <c r="AT85" s="579"/>
      <c r="AU85" s="84"/>
    </row>
    <row r="86" spans="1:47" ht="13.8" thickBot="1" x14ac:dyDescent="0.3">
      <c r="A86" s="969"/>
      <c r="B86" s="683">
        <v>40878</v>
      </c>
      <c r="C86" s="755">
        <v>2</v>
      </c>
      <c r="D86" s="679"/>
      <c r="E86" s="679">
        <v>3.5</v>
      </c>
      <c r="F86" s="679">
        <v>4.4000000000000004</v>
      </c>
      <c r="G86" s="679">
        <v>0.8</v>
      </c>
      <c r="H86" s="679">
        <v>0.8</v>
      </c>
      <c r="I86" s="679">
        <v>3.8</v>
      </c>
      <c r="J86" s="679">
        <v>1.5</v>
      </c>
      <c r="K86" s="679">
        <v>3.1</v>
      </c>
      <c r="L86" s="680">
        <v>10</v>
      </c>
      <c r="M86" s="681"/>
      <c r="N86" s="93"/>
      <c r="O86" s="44"/>
      <c r="P86" s="44"/>
      <c r="Q86" s="44"/>
      <c r="R86" s="44"/>
      <c r="S86" s="44"/>
      <c r="T86" s="48"/>
      <c r="U86" s="101"/>
      <c r="V86" s="93"/>
      <c r="W86" s="44"/>
      <c r="X86" s="38"/>
      <c r="Y86" s="40"/>
      <c r="Z86" s="47"/>
      <c r="AA86" s="44"/>
      <c r="AB86" s="44"/>
      <c r="AC86" s="44"/>
      <c r="AD86" s="48"/>
      <c r="AE86" s="47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8"/>
    </row>
    <row r="87" spans="1:47" x14ac:dyDescent="0.25">
      <c r="A87" s="967">
        <v>2012</v>
      </c>
      <c r="B87" s="682">
        <v>40909</v>
      </c>
      <c r="C87" s="674">
        <v>2.59</v>
      </c>
      <c r="D87" s="675"/>
      <c r="E87" s="675"/>
      <c r="F87" s="675"/>
      <c r="G87" s="675">
        <v>1.9</v>
      </c>
      <c r="H87" s="675">
        <v>1.8</v>
      </c>
      <c r="I87" s="675"/>
      <c r="J87" s="675">
        <v>0.9</v>
      </c>
      <c r="K87" s="675"/>
      <c r="L87" s="676"/>
      <c r="M87" s="99"/>
      <c r="N87" s="108">
        <v>308.18</v>
      </c>
      <c r="O87" s="670">
        <v>308.39</v>
      </c>
      <c r="P87" s="670">
        <v>309.55</v>
      </c>
      <c r="Q87" s="670"/>
      <c r="R87" s="670"/>
      <c r="S87" s="670">
        <v>309.43</v>
      </c>
      <c r="T87" s="63">
        <v>306.88</v>
      </c>
      <c r="U87" s="99"/>
      <c r="V87" s="108">
        <v>312.33</v>
      </c>
      <c r="W87" s="670">
        <v>312.97000000000003</v>
      </c>
      <c r="X87" s="109">
        <v>310.52</v>
      </c>
      <c r="Y87" s="63">
        <v>294.06</v>
      </c>
      <c r="Z87" s="750"/>
      <c r="AA87" s="670"/>
      <c r="AB87" s="670"/>
      <c r="AC87" s="670"/>
      <c r="AD87" s="63"/>
      <c r="AE87" s="750"/>
      <c r="AF87" s="670"/>
      <c r="AG87" s="670"/>
      <c r="AH87" s="670"/>
      <c r="AI87" s="670"/>
      <c r="AJ87" s="670"/>
      <c r="AK87" s="670"/>
      <c r="AL87" s="670"/>
      <c r="AM87" s="670"/>
      <c r="AN87" s="670"/>
      <c r="AO87" s="670"/>
      <c r="AP87" s="670"/>
      <c r="AQ87" s="670"/>
      <c r="AR87" s="670"/>
      <c r="AS87" s="670"/>
      <c r="AT87" s="670"/>
      <c r="AU87" s="63"/>
    </row>
    <row r="88" spans="1:47" x14ac:dyDescent="0.25">
      <c r="A88" s="968"/>
      <c r="B88" s="683">
        <v>40940</v>
      </c>
      <c r="C88" s="575"/>
      <c r="D88" s="576"/>
      <c r="E88" s="576"/>
      <c r="F88" s="576"/>
      <c r="G88" s="576"/>
      <c r="H88" s="576"/>
      <c r="I88" s="576"/>
      <c r="J88" s="576"/>
      <c r="K88" s="576"/>
      <c r="L88" s="577"/>
      <c r="M88" s="259"/>
      <c r="N88" s="578"/>
      <c r="O88" s="579"/>
      <c r="P88" s="579"/>
      <c r="Q88" s="579"/>
      <c r="R88" s="579"/>
      <c r="S88" s="579"/>
      <c r="T88" s="84"/>
      <c r="U88" s="259"/>
      <c r="V88" s="578"/>
      <c r="W88" s="579"/>
      <c r="X88" s="756"/>
      <c r="Y88" s="84"/>
      <c r="Z88" s="669"/>
      <c r="AA88" s="579"/>
      <c r="AB88" s="579"/>
      <c r="AC88" s="579"/>
      <c r="AD88" s="84"/>
      <c r="AE88" s="669"/>
      <c r="AF88" s="579"/>
      <c r="AG88" s="579"/>
      <c r="AH88" s="579"/>
      <c r="AI88" s="579"/>
      <c r="AJ88" s="579"/>
      <c r="AK88" s="579"/>
      <c r="AL88" s="579"/>
      <c r="AM88" s="579"/>
      <c r="AN88" s="579"/>
      <c r="AO88" s="579"/>
      <c r="AP88" s="579"/>
      <c r="AQ88" s="579"/>
      <c r="AR88" s="579"/>
      <c r="AS88" s="579"/>
      <c r="AT88" s="579"/>
      <c r="AU88" s="84"/>
    </row>
    <row r="89" spans="1:47" x14ac:dyDescent="0.25">
      <c r="A89" s="968"/>
      <c r="B89" s="683">
        <v>40969</v>
      </c>
      <c r="C89" s="575"/>
      <c r="D89" s="576"/>
      <c r="E89" s="576">
        <v>5.9</v>
      </c>
      <c r="F89" s="576">
        <v>6.4</v>
      </c>
      <c r="G89" s="576"/>
      <c r="H89" s="576"/>
      <c r="I89" s="576">
        <v>6</v>
      </c>
      <c r="J89" s="576"/>
      <c r="K89" s="576">
        <v>4.8</v>
      </c>
      <c r="L89" s="577">
        <v>13.6</v>
      </c>
      <c r="M89" s="259"/>
      <c r="N89" s="578">
        <v>308.06</v>
      </c>
      <c r="O89" s="579">
        <v>308.27999999999997</v>
      </c>
      <c r="P89" s="579">
        <v>309.88</v>
      </c>
      <c r="Q89" s="579"/>
      <c r="R89" s="579"/>
      <c r="S89" s="579">
        <v>309.58</v>
      </c>
      <c r="T89" s="84">
        <v>306.83999999999997</v>
      </c>
      <c r="U89" s="259"/>
      <c r="V89" s="578">
        <v>312.29000000000002</v>
      </c>
      <c r="W89" s="579">
        <v>312.89</v>
      </c>
      <c r="X89" s="756">
        <v>310.49</v>
      </c>
      <c r="Y89" s="84">
        <v>294.12</v>
      </c>
      <c r="Z89" s="669"/>
      <c r="AA89" s="579"/>
      <c r="AB89" s="579"/>
      <c r="AC89" s="579"/>
      <c r="AD89" s="84"/>
      <c r="AE89" s="669"/>
      <c r="AF89" s="579"/>
      <c r="AG89" s="579"/>
      <c r="AH89" s="579"/>
      <c r="AI89" s="579"/>
      <c r="AJ89" s="579"/>
      <c r="AK89" s="579"/>
      <c r="AL89" s="579"/>
      <c r="AM89" s="579"/>
      <c r="AN89" s="579"/>
      <c r="AO89" s="579"/>
      <c r="AP89" s="579"/>
      <c r="AQ89" s="579"/>
      <c r="AR89" s="579"/>
      <c r="AS89" s="579"/>
      <c r="AT89" s="579"/>
      <c r="AU89" s="84"/>
    </row>
    <row r="90" spans="1:47" x14ac:dyDescent="0.25">
      <c r="A90" s="968"/>
      <c r="B90" s="683">
        <v>41000</v>
      </c>
      <c r="C90" s="575">
        <v>4.5999999999999996</v>
      </c>
      <c r="D90" s="576"/>
      <c r="E90" s="576"/>
      <c r="F90" s="576"/>
      <c r="G90" s="576">
        <v>2.2000000000000002</v>
      </c>
      <c r="H90" s="576">
        <v>2.2999999999999998</v>
      </c>
      <c r="I90" s="576"/>
      <c r="J90" s="576">
        <v>2.7</v>
      </c>
      <c r="K90" s="576"/>
      <c r="L90" s="577"/>
      <c r="M90" s="259"/>
      <c r="N90" s="578"/>
      <c r="O90" s="579"/>
      <c r="P90" s="579"/>
      <c r="Q90" s="579"/>
      <c r="R90" s="579"/>
      <c r="S90" s="579"/>
      <c r="T90" s="84"/>
      <c r="U90" s="259"/>
      <c r="V90" s="578"/>
      <c r="W90" s="579"/>
      <c r="X90" s="756"/>
      <c r="Y90" s="84"/>
      <c r="Z90" s="669">
        <v>4.7</v>
      </c>
      <c r="AA90" s="579">
        <v>0.4</v>
      </c>
      <c r="AB90" s="579">
        <v>4.2</v>
      </c>
      <c r="AC90" s="579">
        <v>0.6</v>
      </c>
      <c r="AD90" s="84">
        <v>0.8</v>
      </c>
      <c r="AE90" s="669">
        <v>310.24</v>
      </c>
      <c r="AF90" s="579">
        <v>308.76</v>
      </c>
      <c r="AG90" s="579">
        <v>308.58999999999997</v>
      </c>
      <c r="AH90" s="579">
        <v>308.58</v>
      </c>
      <c r="AI90" s="579">
        <v>310.45999999999998</v>
      </c>
      <c r="AJ90" s="579">
        <v>309.60000000000002</v>
      </c>
      <c r="AK90" s="579">
        <v>310.20999999999998</v>
      </c>
      <c r="AL90" s="579">
        <v>310.29000000000002</v>
      </c>
      <c r="AM90" s="579">
        <v>310.13</v>
      </c>
      <c r="AN90" s="579">
        <v>310.38</v>
      </c>
      <c r="AO90" s="579">
        <v>310.2</v>
      </c>
      <c r="AP90" s="579">
        <v>308.72000000000003</v>
      </c>
      <c r="AQ90" s="579">
        <v>19.16</v>
      </c>
      <c r="AR90" s="579">
        <v>306.8</v>
      </c>
      <c r="AS90" s="579">
        <v>308.69</v>
      </c>
      <c r="AT90" s="579">
        <v>285.47000000000003</v>
      </c>
      <c r="AU90" s="84">
        <v>308.08999999999997</v>
      </c>
    </row>
    <row r="91" spans="1:47" x14ac:dyDescent="0.25">
      <c r="A91" s="968"/>
      <c r="B91" s="683">
        <v>41030</v>
      </c>
      <c r="C91" s="575"/>
      <c r="D91" s="576"/>
      <c r="E91" s="576"/>
      <c r="F91" s="576"/>
      <c r="G91" s="576"/>
      <c r="H91" s="576"/>
      <c r="I91" s="576"/>
      <c r="J91" s="576"/>
      <c r="K91" s="576"/>
      <c r="L91" s="577"/>
      <c r="M91" s="259"/>
      <c r="N91" s="578">
        <v>308.33999999999997</v>
      </c>
      <c r="O91" s="579">
        <v>308.48</v>
      </c>
      <c r="P91" s="579">
        <v>309.73</v>
      </c>
      <c r="Q91" s="579"/>
      <c r="R91" s="579"/>
      <c r="S91" s="579">
        <v>309.64999999999998</v>
      </c>
      <c r="T91" s="84">
        <v>306.92</v>
      </c>
      <c r="U91" s="259"/>
      <c r="V91" s="578">
        <v>312.38</v>
      </c>
      <c r="W91" s="579">
        <v>313</v>
      </c>
      <c r="X91" s="756">
        <v>310.66000000000003</v>
      </c>
      <c r="Y91" s="84">
        <v>294.27999999999997</v>
      </c>
      <c r="Z91" s="669"/>
      <c r="AA91" s="579"/>
      <c r="AB91" s="579"/>
      <c r="AC91" s="579"/>
      <c r="AD91" s="84"/>
      <c r="AE91" s="669"/>
      <c r="AF91" s="579"/>
      <c r="AG91" s="579"/>
      <c r="AH91" s="579"/>
      <c r="AI91" s="579"/>
      <c r="AJ91" s="579"/>
      <c r="AK91" s="579"/>
      <c r="AL91" s="579"/>
      <c r="AM91" s="579"/>
      <c r="AN91" s="579"/>
      <c r="AO91" s="579"/>
      <c r="AP91" s="579"/>
      <c r="AQ91" s="579"/>
      <c r="AR91" s="579"/>
      <c r="AS91" s="579"/>
      <c r="AT91" s="579"/>
      <c r="AU91" s="84"/>
    </row>
    <row r="92" spans="1:47" x14ac:dyDescent="0.25">
      <c r="A92" s="968"/>
      <c r="B92" s="683">
        <v>41061</v>
      </c>
      <c r="C92" s="575">
        <v>3.5</v>
      </c>
      <c r="D92" s="576"/>
      <c r="E92" s="576">
        <v>4.5999999999999996</v>
      </c>
      <c r="F92" s="576">
        <v>4.9000000000000004</v>
      </c>
      <c r="G92" s="576">
        <v>1.9</v>
      </c>
      <c r="H92" s="576">
        <v>1.6</v>
      </c>
      <c r="I92" s="576">
        <v>3.3</v>
      </c>
      <c r="J92" s="576">
        <v>1.3</v>
      </c>
      <c r="K92" s="576">
        <v>2.9</v>
      </c>
      <c r="L92" s="577">
        <v>7.6</v>
      </c>
      <c r="M92" s="259"/>
      <c r="N92" s="578"/>
      <c r="O92" s="579"/>
      <c r="P92" s="579"/>
      <c r="Q92" s="579"/>
      <c r="R92" s="579"/>
      <c r="S92" s="579"/>
      <c r="T92" s="84"/>
      <c r="U92" s="259"/>
      <c r="V92" s="578"/>
      <c r="W92" s="579"/>
      <c r="X92" s="756"/>
      <c r="Y92" s="84"/>
      <c r="Z92" s="669"/>
      <c r="AA92" s="579"/>
      <c r="AB92" s="579"/>
      <c r="AC92" s="579"/>
      <c r="AD92" s="84"/>
      <c r="AE92" s="669"/>
      <c r="AF92" s="579"/>
      <c r="AG92" s="579"/>
      <c r="AH92" s="579"/>
      <c r="AI92" s="579"/>
      <c r="AJ92" s="579"/>
      <c r="AK92" s="579"/>
      <c r="AL92" s="579"/>
      <c r="AM92" s="579"/>
      <c r="AN92" s="579"/>
      <c r="AO92" s="579"/>
      <c r="AP92" s="579"/>
      <c r="AQ92" s="579"/>
      <c r="AR92" s="579"/>
      <c r="AS92" s="579"/>
      <c r="AT92" s="579"/>
      <c r="AU92" s="84"/>
    </row>
    <row r="93" spans="1:47" x14ac:dyDescent="0.25">
      <c r="A93" s="968"/>
      <c r="B93" s="683">
        <v>41091</v>
      </c>
      <c r="C93" s="575"/>
      <c r="D93" s="576"/>
      <c r="E93" s="576"/>
      <c r="F93" s="576"/>
      <c r="G93" s="576"/>
      <c r="H93" s="576"/>
      <c r="I93" s="576"/>
      <c r="J93" s="576"/>
      <c r="K93" s="576"/>
      <c r="L93" s="577"/>
      <c r="M93" s="259"/>
      <c r="N93" s="578">
        <v>307.86</v>
      </c>
      <c r="O93" s="579">
        <v>308.20999999999998</v>
      </c>
      <c r="P93" s="579">
        <v>309.41000000000003</v>
      </c>
      <c r="Q93" s="579"/>
      <c r="R93" s="579"/>
      <c r="S93" s="579">
        <v>309.37</v>
      </c>
      <c r="T93" s="84">
        <v>306.81</v>
      </c>
      <c r="U93" s="259"/>
      <c r="V93" s="578">
        <v>312.26</v>
      </c>
      <c r="W93" s="579">
        <v>312.83</v>
      </c>
      <c r="X93" s="756">
        <v>310.57</v>
      </c>
      <c r="Y93" s="84">
        <v>294.19</v>
      </c>
      <c r="Z93" s="669"/>
      <c r="AA93" s="579"/>
      <c r="AB93" s="579"/>
      <c r="AC93" s="579"/>
      <c r="AD93" s="84"/>
      <c r="AE93" s="669"/>
      <c r="AF93" s="579"/>
      <c r="AG93" s="579"/>
      <c r="AH93" s="579"/>
      <c r="AI93" s="579"/>
      <c r="AJ93" s="579"/>
      <c r="AK93" s="579"/>
      <c r="AL93" s="579"/>
      <c r="AM93" s="579"/>
      <c r="AN93" s="579"/>
      <c r="AO93" s="579"/>
      <c r="AP93" s="579"/>
      <c r="AQ93" s="579"/>
      <c r="AR93" s="579"/>
      <c r="AS93" s="579"/>
      <c r="AT93" s="579"/>
      <c r="AU93" s="84"/>
    </row>
    <row r="94" spans="1:47" x14ac:dyDescent="0.25">
      <c r="A94" s="968"/>
      <c r="B94" s="683">
        <v>41122</v>
      </c>
      <c r="C94" s="575"/>
      <c r="D94" s="576"/>
      <c r="E94" s="576"/>
      <c r="F94" s="576"/>
      <c r="G94" s="576"/>
      <c r="H94" s="576"/>
      <c r="I94" s="576"/>
      <c r="J94" s="576"/>
      <c r="K94" s="576"/>
      <c r="L94" s="577"/>
      <c r="M94" s="259"/>
      <c r="N94" s="578"/>
      <c r="O94" s="579"/>
      <c r="P94" s="579"/>
      <c r="Q94" s="579"/>
      <c r="R94" s="579"/>
      <c r="S94" s="579"/>
      <c r="T94" s="84"/>
      <c r="U94" s="259"/>
      <c r="V94" s="578"/>
      <c r="W94" s="579"/>
      <c r="X94" s="756"/>
      <c r="Y94" s="84"/>
      <c r="Z94" s="669">
        <v>3.8</v>
      </c>
      <c r="AA94" s="579">
        <v>0</v>
      </c>
      <c r="AB94" s="579">
        <v>3.2</v>
      </c>
      <c r="AC94" s="579">
        <v>0.1</v>
      </c>
      <c r="AD94" s="84">
        <v>0.7</v>
      </c>
      <c r="AE94" s="669">
        <v>310.2</v>
      </c>
      <c r="AF94" s="579">
        <v>308.70999999999998</v>
      </c>
      <c r="AG94" s="579">
        <v>308.55</v>
      </c>
      <c r="AH94" s="579">
        <v>308.51</v>
      </c>
      <c r="AI94" s="579">
        <v>310.33999999999997</v>
      </c>
      <c r="AJ94" s="579">
        <v>309.48</v>
      </c>
      <c r="AK94" s="579">
        <v>310.08999999999997</v>
      </c>
      <c r="AL94" s="579">
        <v>310.26</v>
      </c>
      <c r="AM94" s="579">
        <v>310.05</v>
      </c>
      <c r="AN94" s="579">
        <v>310.31</v>
      </c>
      <c r="AO94" s="579">
        <v>310.11</v>
      </c>
      <c r="AP94" s="579">
        <v>308.66000000000003</v>
      </c>
      <c r="AQ94" s="579">
        <v>18.34</v>
      </c>
      <c r="AR94" s="579">
        <v>306.77</v>
      </c>
      <c r="AS94" s="579">
        <v>308.61</v>
      </c>
      <c r="AT94" s="579">
        <v>285.41000000000003</v>
      </c>
      <c r="AU94" s="84">
        <v>308.02999999999997</v>
      </c>
    </row>
    <row r="95" spans="1:47" x14ac:dyDescent="0.25">
      <c r="A95" s="968"/>
      <c r="B95" s="683">
        <v>41153</v>
      </c>
      <c r="C95" s="575">
        <v>1.7</v>
      </c>
      <c r="D95" s="576"/>
      <c r="E95" s="576">
        <v>3.9</v>
      </c>
      <c r="F95" s="576">
        <v>4.0999999999999996</v>
      </c>
      <c r="G95" s="576">
        <v>1.4</v>
      </c>
      <c r="H95" s="576">
        <v>1.3</v>
      </c>
      <c r="I95" s="576">
        <v>3.1</v>
      </c>
      <c r="J95" s="576">
        <v>1.7</v>
      </c>
      <c r="K95" s="576">
        <v>3.5</v>
      </c>
      <c r="L95" s="577">
        <v>4.8</v>
      </c>
      <c r="M95" s="259"/>
      <c r="N95" s="578">
        <v>307.72000000000003</v>
      </c>
      <c r="O95" s="579">
        <v>307.97000000000003</v>
      </c>
      <c r="P95" s="579">
        <v>309.08999999999997</v>
      </c>
      <c r="Q95" s="579"/>
      <c r="R95" s="579"/>
      <c r="S95" s="579">
        <v>309.06</v>
      </c>
      <c r="T95" s="84">
        <v>306.74</v>
      </c>
      <c r="U95" s="259"/>
      <c r="V95" s="578">
        <v>312</v>
      </c>
      <c r="W95" s="579">
        <v>312.57</v>
      </c>
      <c r="X95" s="756">
        <v>310.5</v>
      </c>
      <c r="Y95" s="84">
        <v>294.18</v>
      </c>
      <c r="Z95" s="669"/>
      <c r="AA95" s="579"/>
      <c r="AB95" s="579"/>
      <c r="AC95" s="579"/>
      <c r="AD95" s="84"/>
      <c r="AE95" s="669"/>
      <c r="AF95" s="579"/>
      <c r="AG95" s="579"/>
      <c r="AH95" s="579"/>
      <c r="AI95" s="579"/>
      <c r="AJ95" s="579"/>
      <c r="AK95" s="579"/>
      <c r="AL95" s="579"/>
      <c r="AM95" s="579"/>
      <c r="AN95" s="579"/>
      <c r="AO95" s="579"/>
      <c r="AP95" s="579"/>
      <c r="AQ95" s="579"/>
      <c r="AR95" s="579"/>
      <c r="AS95" s="579"/>
      <c r="AT95" s="579"/>
      <c r="AU95" s="84"/>
    </row>
    <row r="96" spans="1:47" x14ac:dyDescent="0.25">
      <c r="A96" s="968"/>
      <c r="B96" s="683">
        <v>41183</v>
      </c>
      <c r="C96" s="575"/>
      <c r="D96" s="576"/>
      <c r="E96" s="576"/>
      <c r="F96" s="576"/>
      <c r="G96" s="576"/>
      <c r="H96" s="576"/>
      <c r="I96" s="576"/>
      <c r="J96" s="576"/>
      <c r="K96" s="576"/>
      <c r="L96" s="577"/>
      <c r="M96" s="259"/>
      <c r="N96" s="578"/>
      <c r="O96" s="579"/>
      <c r="P96" s="579"/>
      <c r="Q96" s="579"/>
      <c r="R96" s="579"/>
      <c r="S96" s="579"/>
      <c r="T96" s="84"/>
      <c r="U96" s="259"/>
      <c r="V96" s="578"/>
      <c r="W96" s="579"/>
      <c r="X96" s="756"/>
      <c r="Y96" s="84"/>
      <c r="Z96" s="669"/>
      <c r="AA96" s="579"/>
      <c r="AB96" s="579"/>
      <c r="AC96" s="579"/>
      <c r="AD96" s="84"/>
      <c r="AE96" s="669"/>
      <c r="AF96" s="579"/>
      <c r="AG96" s="579"/>
      <c r="AH96" s="579"/>
      <c r="AI96" s="579"/>
      <c r="AJ96" s="579"/>
      <c r="AK96" s="579"/>
      <c r="AL96" s="579"/>
      <c r="AM96" s="579"/>
      <c r="AN96" s="579"/>
      <c r="AO96" s="579"/>
      <c r="AP96" s="579"/>
      <c r="AQ96" s="579"/>
      <c r="AR96" s="579"/>
      <c r="AS96" s="579"/>
      <c r="AT96" s="579"/>
      <c r="AU96" s="84"/>
    </row>
    <row r="97" spans="1:47" x14ac:dyDescent="0.25">
      <c r="A97" s="968"/>
      <c r="B97" s="683">
        <v>41214</v>
      </c>
      <c r="C97" s="575"/>
      <c r="D97" s="576"/>
      <c r="E97" s="576"/>
      <c r="F97" s="576"/>
      <c r="G97" s="576"/>
      <c r="H97" s="576"/>
      <c r="I97" s="576"/>
      <c r="J97" s="576"/>
      <c r="K97" s="576"/>
      <c r="L97" s="577"/>
      <c r="M97" s="259"/>
      <c r="N97" s="797">
        <v>307.7</v>
      </c>
      <c r="O97" s="798">
        <v>307.87</v>
      </c>
      <c r="P97" s="798">
        <v>308.77</v>
      </c>
      <c r="Q97" s="798"/>
      <c r="R97" s="798"/>
      <c r="S97" s="798">
        <v>308.97000000000003</v>
      </c>
      <c r="T97" s="799">
        <v>306.57</v>
      </c>
      <c r="U97" s="259"/>
      <c r="V97" s="797">
        <v>311.87</v>
      </c>
      <c r="W97" s="798">
        <v>312.25</v>
      </c>
      <c r="X97" s="800">
        <v>310.22000000000003</v>
      </c>
      <c r="Y97" s="799">
        <v>294.26</v>
      </c>
      <c r="Z97" s="801"/>
      <c r="AA97" s="798"/>
      <c r="AB97" s="798"/>
      <c r="AC97" s="798"/>
      <c r="AD97" s="799"/>
      <c r="AE97" s="801"/>
      <c r="AF97" s="798"/>
      <c r="AG97" s="798"/>
      <c r="AH97" s="798"/>
      <c r="AI97" s="798"/>
      <c r="AJ97" s="798"/>
      <c r="AK97" s="798"/>
      <c r="AL97" s="798"/>
      <c r="AM97" s="798"/>
      <c r="AN97" s="798"/>
      <c r="AO97" s="798"/>
      <c r="AP97" s="798"/>
      <c r="AQ97" s="798"/>
      <c r="AR97" s="798"/>
      <c r="AS97" s="798"/>
      <c r="AT97" s="798"/>
      <c r="AU97" s="799"/>
    </row>
    <row r="98" spans="1:47" ht="13.8" thickBot="1" x14ac:dyDescent="0.3">
      <c r="A98" s="969"/>
      <c r="B98" s="684">
        <v>41244</v>
      </c>
      <c r="C98" s="414">
        <v>2</v>
      </c>
      <c r="D98" s="679"/>
      <c r="E98" s="679">
        <v>5</v>
      </c>
      <c r="F98" s="679">
        <v>6</v>
      </c>
      <c r="G98" s="679">
        <v>2</v>
      </c>
      <c r="H98" s="679">
        <v>2</v>
      </c>
      <c r="I98" s="679">
        <v>6</v>
      </c>
      <c r="J98" s="679">
        <v>2</v>
      </c>
      <c r="K98" s="679">
        <v>4</v>
      </c>
      <c r="L98" s="680">
        <v>8</v>
      </c>
      <c r="M98" s="102"/>
      <c r="N98" s="603"/>
      <c r="O98" s="43"/>
      <c r="P98" s="43"/>
      <c r="Q98" s="43"/>
      <c r="R98" s="43"/>
      <c r="S98" s="43"/>
      <c r="T98" s="594"/>
      <c r="U98" s="102"/>
      <c r="V98" s="603"/>
      <c r="W98" s="43"/>
      <c r="X98" s="593"/>
      <c r="Y98" s="594"/>
      <c r="Z98" s="592"/>
      <c r="AA98" s="43"/>
      <c r="AB98" s="43"/>
      <c r="AC98" s="43"/>
      <c r="AD98" s="594"/>
      <c r="AE98" s="592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594"/>
    </row>
    <row r="99" spans="1:47" x14ac:dyDescent="0.25">
      <c r="A99" s="967">
        <v>2013</v>
      </c>
      <c r="B99" s="682">
        <v>41275</v>
      </c>
      <c r="C99" s="674">
        <v>2.2999999999999998</v>
      </c>
      <c r="D99" s="675"/>
      <c r="E99" s="675"/>
      <c r="F99" s="675"/>
      <c r="G99" s="675">
        <v>2.1</v>
      </c>
      <c r="H99" s="675">
        <v>2.5</v>
      </c>
      <c r="I99" s="675"/>
      <c r="J99" s="675">
        <v>2.2000000000000002</v>
      </c>
      <c r="K99" s="675"/>
      <c r="L99" s="751"/>
      <c r="M99" s="581"/>
      <c r="N99" s="803">
        <v>308.17</v>
      </c>
      <c r="O99" s="804">
        <v>308.3</v>
      </c>
      <c r="P99" s="804">
        <v>309.35000000000002</v>
      </c>
      <c r="Q99" s="804"/>
      <c r="R99" s="804">
        <v>308.38</v>
      </c>
      <c r="S99" s="804">
        <v>309.26</v>
      </c>
      <c r="T99" s="805">
        <v>306.61</v>
      </c>
      <c r="U99" s="99"/>
      <c r="V99" s="803">
        <v>312.04000000000002</v>
      </c>
      <c r="W99" s="804">
        <v>312.93</v>
      </c>
      <c r="X99" s="829">
        <v>310</v>
      </c>
      <c r="Y99" s="830">
        <v>294.22000000000003</v>
      </c>
      <c r="Z99" s="803"/>
      <c r="AA99" s="804"/>
      <c r="AB99" s="804"/>
      <c r="AC99" s="804"/>
      <c r="AD99" s="805"/>
      <c r="AE99" s="803"/>
      <c r="AF99" s="804"/>
      <c r="AG99" s="804"/>
      <c r="AH99" s="804"/>
      <c r="AI99" s="804"/>
      <c r="AJ99" s="804"/>
      <c r="AK99" s="804"/>
      <c r="AL99" s="804"/>
      <c r="AM99" s="804"/>
      <c r="AN99" s="804"/>
      <c r="AO99" s="804"/>
      <c r="AP99" s="804"/>
      <c r="AQ99" s="804"/>
      <c r="AR99" s="804"/>
      <c r="AS99" s="804"/>
      <c r="AT99" s="804"/>
      <c r="AU99" s="805"/>
    </row>
    <row r="100" spans="1:47" x14ac:dyDescent="0.25">
      <c r="A100" s="968"/>
      <c r="B100" s="683">
        <v>41306</v>
      </c>
      <c r="C100" s="575"/>
      <c r="D100" s="576"/>
      <c r="E100" s="576"/>
      <c r="F100" s="576"/>
      <c r="G100" s="576"/>
      <c r="H100" s="576"/>
      <c r="I100" s="576"/>
      <c r="J100" s="576"/>
      <c r="K100" s="576"/>
      <c r="L100" s="749"/>
      <c r="M100" s="582"/>
      <c r="N100" s="797"/>
      <c r="O100" s="798"/>
      <c r="P100" s="798"/>
      <c r="Q100" s="798"/>
      <c r="R100" s="798"/>
      <c r="S100" s="798"/>
      <c r="T100" s="799"/>
      <c r="U100" s="259"/>
      <c r="V100" s="797"/>
      <c r="W100" s="798"/>
      <c r="X100" s="800"/>
      <c r="Y100" s="802"/>
      <c r="Z100" s="797"/>
      <c r="AA100" s="798"/>
      <c r="AB100" s="798"/>
      <c r="AC100" s="798"/>
      <c r="AD100" s="799"/>
      <c r="AE100" s="797"/>
      <c r="AF100" s="798"/>
      <c r="AG100" s="798"/>
      <c r="AH100" s="798"/>
      <c r="AI100" s="798"/>
      <c r="AJ100" s="798"/>
      <c r="AK100" s="798"/>
      <c r="AL100" s="798"/>
      <c r="AM100" s="798"/>
      <c r="AN100" s="798"/>
      <c r="AO100" s="798"/>
      <c r="AP100" s="798"/>
      <c r="AQ100" s="798"/>
      <c r="AR100" s="798"/>
      <c r="AS100" s="798"/>
      <c r="AT100" s="798"/>
      <c r="AU100" s="799"/>
    </row>
    <row r="101" spans="1:47" x14ac:dyDescent="0.25">
      <c r="A101" s="968"/>
      <c r="B101" s="683">
        <v>41334</v>
      </c>
      <c r="C101" s="575">
        <v>3.1</v>
      </c>
      <c r="D101" s="576"/>
      <c r="E101" s="576">
        <v>5.8</v>
      </c>
      <c r="F101" s="576">
        <v>5.6</v>
      </c>
      <c r="G101" s="576">
        <v>2.2999999999999998</v>
      </c>
      <c r="H101" s="576">
        <v>3.8</v>
      </c>
      <c r="I101" s="576">
        <v>12.3</v>
      </c>
      <c r="J101" s="576">
        <v>2.4</v>
      </c>
      <c r="K101" s="576">
        <v>4.2</v>
      </c>
      <c r="L101" s="749">
        <v>14.5</v>
      </c>
      <c r="M101" s="582"/>
      <c r="N101" s="797">
        <v>308.22000000000003</v>
      </c>
      <c r="O101" s="798">
        <v>308.25</v>
      </c>
      <c r="P101" s="798">
        <v>309.18</v>
      </c>
      <c r="Q101" s="798"/>
      <c r="R101" s="798">
        <v>308.12</v>
      </c>
      <c r="S101" s="798">
        <v>309.52</v>
      </c>
      <c r="T101" s="799">
        <v>306.74</v>
      </c>
      <c r="U101" s="259"/>
      <c r="V101" s="797">
        <v>312.35000000000002</v>
      </c>
      <c r="W101" s="798">
        <v>312.95999999999998</v>
      </c>
      <c r="X101" s="800">
        <v>309.94</v>
      </c>
      <c r="Y101" s="802">
        <v>294.27</v>
      </c>
      <c r="Z101" s="797"/>
      <c r="AA101" s="798"/>
      <c r="AB101" s="798"/>
      <c r="AC101" s="798"/>
      <c r="AD101" s="799"/>
      <c r="AE101" s="797"/>
      <c r="AF101" s="798"/>
      <c r="AG101" s="798"/>
      <c r="AH101" s="798"/>
      <c r="AI101" s="798"/>
      <c r="AJ101" s="798"/>
      <c r="AK101" s="798"/>
      <c r="AL101" s="798"/>
      <c r="AM101" s="798"/>
      <c r="AN101" s="798"/>
      <c r="AO101" s="798"/>
      <c r="AP101" s="798"/>
      <c r="AQ101" s="798"/>
      <c r="AR101" s="798"/>
      <c r="AS101" s="798"/>
      <c r="AT101" s="798"/>
      <c r="AU101" s="799"/>
    </row>
    <row r="102" spans="1:47" x14ac:dyDescent="0.25">
      <c r="A102" s="968"/>
      <c r="B102" s="683">
        <v>41365</v>
      </c>
      <c r="C102" s="575"/>
      <c r="D102" s="576"/>
      <c r="E102" s="576"/>
      <c r="F102" s="576"/>
      <c r="G102" s="576"/>
      <c r="H102" s="576"/>
      <c r="I102" s="576"/>
      <c r="J102" s="576"/>
      <c r="K102" s="576"/>
      <c r="L102" s="749"/>
      <c r="M102" s="582"/>
      <c r="N102" s="797"/>
      <c r="O102" s="798"/>
      <c r="P102" s="798"/>
      <c r="Q102" s="798"/>
      <c r="R102" s="798"/>
      <c r="S102" s="798"/>
      <c r="T102" s="799"/>
      <c r="U102" s="259"/>
      <c r="V102" s="797"/>
      <c r="W102" s="798"/>
      <c r="X102" s="800"/>
      <c r="Y102" s="802"/>
      <c r="Z102" s="797">
        <v>2.1</v>
      </c>
      <c r="AA102" s="798">
        <v>0.2</v>
      </c>
      <c r="AB102" s="798">
        <v>1.9</v>
      </c>
      <c r="AC102" s="798">
        <v>0</v>
      </c>
      <c r="AD102" s="799">
        <v>0.21</v>
      </c>
      <c r="AE102" s="797"/>
      <c r="AF102" s="798"/>
      <c r="AG102" s="798"/>
      <c r="AH102" s="798"/>
      <c r="AI102" s="798"/>
      <c r="AJ102" s="798"/>
      <c r="AK102" s="798"/>
      <c r="AL102" s="798"/>
      <c r="AM102" s="798"/>
      <c r="AN102" s="798"/>
      <c r="AO102" s="798"/>
      <c r="AP102" s="798"/>
      <c r="AQ102" s="798"/>
      <c r="AR102" s="798"/>
      <c r="AS102" s="798"/>
      <c r="AT102" s="798"/>
      <c r="AU102" s="799"/>
    </row>
    <row r="103" spans="1:47" x14ac:dyDescent="0.25">
      <c r="A103" s="968"/>
      <c r="B103" s="683">
        <v>41395</v>
      </c>
      <c r="C103" s="575"/>
      <c r="D103" s="576"/>
      <c r="E103" s="576"/>
      <c r="F103" s="576"/>
      <c r="G103" s="576"/>
      <c r="H103" s="576"/>
      <c r="I103" s="576"/>
      <c r="J103" s="576"/>
      <c r="K103" s="576"/>
      <c r="L103" s="749"/>
      <c r="M103" s="582"/>
      <c r="N103" s="797">
        <v>308.18</v>
      </c>
      <c r="O103" s="798">
        <v>308.14</v>
      </c>
      <c r="P103" s="798">
        <v>309.10000000000002</v>
      </c>
      <c r="Q103" s="798"/>
      <c r="R103" s="798">
        <v>307.7</v>
      </c>
      <c r="S103" s="798">
        <v>309.33</v>
      </c>
      <c r="T103" s="799">
        <v>306.87</v>
      </c>
      <c r="U103" s="259"/>
      <c r="V103" s="797">
        <v>312.29000000000002</v>
      </c>
      <c r="W103" s="798">
        <v>312.89999999999998</v>
      </c>
      <c r="X103" s="800">
        <v>309.7</v>
      </c>
      <c r="Y103" s="802">
        <v>294.25</v>
      </c>
      <c r="Z103" s="797"/>
      <c r="AA103" s="798"/>
      <c r="AB103" s="798"/>
      <c r="AC103" s="798"/>
      <c r="AD103" s="799"/>
      <c r="AE103" s="797">
        <v>309.87</v>
      </c>
      <c r="AF103" s="798">
        <v>308.63</v>
      </c>
      <c r="AG103" s="798">
        <v>308.26</v>
      </c>
      <c r="AH103" s="798">
        <v>308.25</v>
      </c>
      <c r="AI103" s="798">
        <v>309.51</v>
      </c>
      <c r="AJ103" s="798">
        <v>308.88</v>
      </c>
      <c r="AK103" s="798">
        <v>309.44</v>
      </c>
      <c r="AL103" s="798">
        <v>309.51</v>
      </c>
      <c r="AM103" s="798">
        <v>309.66000000000003</v>
      </c>
      <c r="AN103" s="798">
        <v>309.52</v>
      </c>
      <c r="AO103" s="798">
        <v>309.35000000000002</v>
      </c>
      <c r="AP103" s="798">
        <v>308.36</v>
      </c>
      <c r="AQ103" s="798"/>
      <c r="AR103" s="798">
        <v>306.64</v>
      </c>
      <c r="AS103" s="798">
        <v>308.33999999999997</v>
      </c>
      <c r="AT103" s="798"/>
      <c r="AU103" s="799">
        <v>307.77</v>
      </c>
    </row>
    <row r="104" spans="1:47" x14ac:dyDescent="0.25">
      <c r="A104" s="968"/>
      <c r="B104" s="683">
        <v>41426</v>
      </c>
      <c r="C104" s="575">
        <v>2</v>
      </c>
      <c r="D104" s="576"/>
      <c r="E104" s="576">
        <v>4</v>
      </c>
      <c r="F104" s="576">
        <v>4</v>
      </c>
      <c r="G104" s="576">
        <v>1.9</v>
      </c>
      <c r="H104" s="576">
        <v>1.3</v>
      </c>
      <c r="I104" s="576">
        <v>8</v>
      </c>
      <c r="J104" s="576">
        <v>1.5</v>
      </c>
      <c r="K104" s="576">
        <v>3.6</v>
      </c>
      <c r="L104" s="749">
        <v>17</v>
      </c>
      <c r="M104" s="582"/>
      <c r="N104" s="797"/>
      <c r="O104" s="798"/>
      <c r="P104" s="798"/>
      <c r="Q104" s="798"/>
      <c r="R104" s="798"/>
      <c r="S104" s="798"/>
      <c r="T104" s="799"/>
      <c r="U104" s="259"/>
      <c r="V104" s="797"/>
      <c r="W104" s="798"/>
      <c r="X104" s="800"/>
      <c r="Y104" s="802"/>
      <c r="Z104" s="797"/>
      <c r="AA104" s="798"/>
      <c r="AB104" s="798"/>
      <c r="AC104" s="798"/>
      <c r="AD104" s="799"/>
      <c r="AE104" s="797"/>
      <c r="AF104" s="798"/>
      <c r="AG104" s="798"/>
      <c r="AH104" s="798"/>
      <c r="AI104" s="798"/>
      <c r="AJ104" s="798"/>
      <c r="AK104" s="798"/>
      <c r="AL104" s="798"/>
      <c r="AM104" s="798"/>
      <c r="AN104" s="798"/>
      <c r="AO104" s="798"/>
      <c r="AP104" s="798"/>
      <c r="AQ104" s="798"/>
      <c r="AR104" s="798"/>
      <c r="AS104" s="798"/>
      <c r="AT104" s="798"/>
      <c r="AU104" s="799"/>
    </row>
    <row r="105" spans="1:47" x14ac:dyDescent="0.25">
      <c r="A105" s="968"/>
      <c r="B105" s="683">
        <v>41456</v>
      </c>
      <c r="C105" s="575"/>
      <c r="D105" s="576"/>
      <c r="E105" s="576"/>
      <c r="F105" s="576"/>
      <c r="G105" s="576"/>
      <c r="H105" s="576"/>
      <c r="I105" s="576"/>
      <c r="J105" s="576"/>
      <c r="K105" s="576"/>
      <c r="L105" s="749"/>
      <c r="M105" s="582"/>
      <c r="N105" s="797">
        <v>308.10000000000002</v>
      </c>
      <c r="O105" s="798">
        <v>307.89</v>
      </c>
      <c r="P105" s="798">
        <v>308.7</v>
      </c>
      <c r="Q105" s="798"/>
      <c r="R105" s="798">
        <v>307.54000000000002</v>
      </c>
      <c r="S105" s="798">
        <v>309.19</v>
      </c>
      <c r="T105" s="799">
        <v>306.73</v>
      </c>
      <c r="U105" s="259"/>
      <c r="V105" s="797">
        <v>312.20999999999998</v>
      </c>
      <c r="W105" s="798">
        <v>312.72000000000003</v>
      </c>
      <c r="X105" s="800">
        <v>309.69</v>
      </c>
      <c r="Y105" s="802">
        <v>294.19</v>
      </c>
      <c r="Z105" s="797"/>
      <c r="AA105" s="798"/>
      <c r="AB105" s="798"/>
      <c r="AC105" s="798"/>
      <c r="AD105" s="799"/>
      <c r="AE105" s="797"/>
      <c r="AF105" s="798"/>
      <c r="AG105" s="798"/>
      <c r="AH105" s="798"/>
      <c r="AI105" s="798"/>
      <c r="AJ105" s="798"/>
      <c r="AK105" s="798"/>
      <c r="AL105" s="798"/>
      <c r="AM105" s="798"/>
      <c r="AN105" s="798"/>
      <c r="AO105" s="798"/>
      <c r="AP105" s="798"/>
      <c r="AQ105" s="798"/>
      <c r="AR105" s="798"/>
      <c r="AS105" s="798"/>
      <c r="AT105" s="798"/>
      <c r="AU105" s="799"/>
    </row>
    <row r="106" spans="1:47" x14ac:dyDescent="0.25">
      <c r="A106" s="968"/>
      <c r="B106" s="683">
        <v>41487</v>
      </c>
      <c r="C106" s="575"/>
      <c r="D106" s="576"/>
      <c r="E106" s="576"/>
      <c r="F106" s="576"/>
      <c r="G106" s="576"/>
      <c r="H106" s="576"/>
      <c r="I106" s="576"/>
      <c r="J106" s="576"/>
      <c r="K106" s="576"/>
      <c r="L106" s="749"/>
      <c r="M106" s="582"/>
      <c r="N106" s="797"/>
      <c r="O106" s="798"/>
      <c r="P106" s="798"/>
      <c r="Q106" s="798"/>
      <c r="R106" s="798"/>
      <c r="S106" s="798"/>
      <c r="T106" s="799"/>
      <c r="U106" s="259"/>
      <c r="V106" s="797"/>
      <c r="W106" s="798"/>
      <c r="X106" s="800"/>
      <c r="Y106" s="802"/>
      <c r="Z106" s="797"/>
      <c r="AA106" s="798"/>
      <c r="AB106" s="798"/>
      <c r="AC106" s="798"/>
      <c r="AD106" s="799"/>
      <c r="AE106" s="797"/>
      <c r="AF106" s="798"/>
      <c r="AG106" s="798"/>
      <c r="AH106" s="798"/>
      <c r="AI106" s="798"/>
      <c r="AJ106" s="798"/>
      <c r="AK106" s="798"/>
      <c r="AL106" s="798"/>
      <c r="AM106" s="798"/>
      <c r="AN106" s="798"/>
      <c r="AO106" s="798"/>
      <c r="AP106" s="798"/>
      <c r="AQ106" s="798"/>
      <c r="AR106" s="798"/>
      <c r="AS106" s="798"/>
      <c r="AT106" s="798"/>
      <c r="AU106" s="799"/>
    </row>
    <row r="107" spans="1:47" x14ac:dyDescent="0.25">
      <c r="A107" s="968"/>
      <c r="B107" s="683">
        <v>41518</v>
      </c>
      <c r="C107" s="575">
        <v>1.1000000000000001</v>
      </c>
      <c r="D107" s="576"/>
      <c r="E107" s="576">
        <v>2.2999999999999998</v>
      </c>
      <c r="F107" s="576">
        <v>3.7</v>
      </c>
      <c r="G107" s="576">
        <v>2.5</v>
      </c>
      <c r="H107" s="576">
        <v>4.5</v>
      </c>
      <c r="I107" s="576">
        <v>11</v>
      </c>
      <c r="J107" s="576">
        <v>1.2</v>
      </c>
      <c r="K107" s="576">
        <v>3.1</v>
      </c>
      <c r="L107" s="749">
        <v>12</v>
      </c>
      <c r="M107" s="582"/>
      <c r="N107" s="797">
        <v>307.94</v>
      </c>
      <c r="O107" s="798">
        <v>307.39</v>
      </c>
      <c r="P107" s="798">
        <v>308.33999999999997</v>
      </c>
      <c r="Q107" s="798"/>
      <c r="R107" s="798">
        <v>307.42</v>
      </c>
      <c r="S107" s="798">
        <v>308.76</v>
      </c>
      <c r="T107" s="799">
        <v>306.64</v>
      </c>
      <c r="U107" s="259"/>
      <c r="V107" s="797">
        <v>311.64999999999998</v>
      </c>
      <c r="W107" s="798">
        <v>312.14999999999998</v>
      </c>
      <c r="X107" s="800">
        <v>309.19</v>
      </c>
      <c r="Y107" s="802">
        <v>294.13</v>
      </c>
      <c r="Z107" s="797">
        <v>1.2</v>
      </c>
      <c r="AA107" s="798">
        <v>0.1</v>
      </c>
      <c r="AB107" s="798">
        <v>1</v>
      </c>
      <c r="AC107" s="798">
        <v>0</v>
      </c>
      <c r="AD107" s="799">
        <v>0.62</v>
      </c>
      <c r="AE107" s="801">
        <v>309.92</v>
      </c>
      <c r="AF107" s="798">
        <v>308.02999999999997</v>
      </c>
      <c r="AG107" s="798">
        <v>307.77999999999997</v>
      </c>
      <c r="AH107" s="798">
        <v>307.64999999999998</v>
      </c>
      <c r="AI107" s="798"/>
      <c r="AJ107" s="798">
        <v>308.42</v>
      </c>
      <c r="AK107" s="798">
        <v>308.94</v>
      </c>
      <c r="AL107" s="798">
        <v>309.08999999999997</v>
      </c>
      <c r="AM107" s="798">
        <v>308.85000000000002</v>
      </c>
      <c r="AN107" s="798">
        <v>309.05</v>
      </c>
      <c r="AO107" s="798">
        <v>308.87</v>
      </c>
      <c r="AP107" s="798">
        <v>307.86</v>
      </c>
      <c r="AQ107" s="798"/>
      <c r="AR107" s="798">
        <v>306.02999999999997</v>
      </c>
      <c r="AS107" s="798">
        <v>307.98</v>
      </c>
      <c r="AT107" s="798">
        <v>284.82</v>
      </c>
      <c r="AU107" s="799"/>
    </row>
    <row r="108" spans="1:47" x14ac:dyDescent="0.25">
      <c r="A108" s="968"/>
      <c r="B108" s="683">
        <v>41548</v>
      </c>
      <c r="C108" s="575"/>
      <c r="D108" s="576"/>
      <c r="E108" s="576"/>
      <c r="F108" s="576"/>
      <c r="G108" s="576"/>
      <c r="H108" s="576"/>
      <c r="I108" s="576"/>
      <c r="J108" s="576"/>
      <c r="K108" s="576"/>
      <c r="L108" s="749"/>
      <c r="M108" s="582"/>
      <c r="N108" s="797"/>
      <c r="O108" s="798"/>
      <c r="P108" s="798"/>
      <c r="Q108" s="798"/>
      <c r="R108" s="798"/>
      <c r="S108" s="798"/>
      <c r="T108" s="799"/>
      <c r="U108" s="259"/>
      <c r="V108" s="797"/>
      <c r="W108" s="798"/>
      <c r="X108" s="800"/>
      <c r="Y108" s="802"/>
      <c r="Z108" s="797"/>
      <c r="AA108" s="798"/>
      <c r="AB108" s="798"/>
      <c r="AC108" s="798"/>
      <c r="AD108" s="799"/>
      <c r="AE108" s="797"/>
      <c r="AF108" s="798"/>
      <c r="AG108" s="798"/>
      <c r="AH108" s="798"/>
      <c r="AI108" s="798"/>
      <c r="AJ108" s="798"/>
      <c r="AK108" s="798"/>
      <c r="AL108" s="798"/>
      <c r="AM108" s="798"/>
      <c r="AN108" s="798"/>
      <c r="AO108" s="798"/>
      <c r="AP108" s="798"/>
      <c r="AQ108" s="798"/>
      <c r="AR108" s="798"/>
      <c r="AS108" s="798"/>
      <c r="AT108" s="798"/>
      <c r="AU108" s="799"/>
    </row>
    <row r="109" spans="1:47" x14ac:dyDescent="0.25">
      <c r="A109" s="968"/>
      <c r="B109" s="683">
        <v>41579</v>
      </c>
      <c r="C109" s="575"/>
      <c r="D109" s="576"/>
      <c r="E109" s="576"/>
      <c r="F109" s="576"/>
      <c r="G109" s="576"/>
      <c r="H109" s="576"/>
      <c r="I109" s="576"/>
      <c r="J109" s="576"/>
      <c r="K109" s="576"/>
      <c r="L109" s="749"/>
      <c r="M109" s="582"/>
      <c r="N109" s="797">
        <v>307.88</v>
      </c>
      <c r="O109" s="798">
        <v>307.41000000000003</v>
      </c>
      <c r="P109" s="798">
        <v>308.32</v>
      </c>
      <c r="Q109" s="798">
        <v>309.27999999999997</v>
      </c>
      <c r="R109" s="798">
        <v>307.58</v>
      </c>
      <c r="S109" s="798">
        <v>308.66000000000003</v>
      </c>
      <c r="T109" s="799">
        <v>306.45</v>
      </c>
      <c r="U109" s="259"/>
      <c r="V109" s="797">
        <v>311.58</v>
      </c>
      <c r="W109" s="798">
        <v>311.99</v>
      </c>
      <c r="X109" s="800">
        <v>309.13</v>
      </c>
      <c r="Y109" s="802">
        <v>293.95999999999998</v>
      </c>
      <c r="Z109" s="797"/>
      <c r="AA109" s="798"/>
      <c r="AB109" s="798"/>
      <c r="AC109" s="798"/>
      <c r="AD109" s="799"/>
      <c r="AE109" s="797"/>
      <c r="AF109" s="798">
        <v>307.93</v>
      </c>
      <c r="AG109" s="798">
        <v>307.7</v>
      </c>
      <c r="AH109" s="798">
        <v>307.64999999999998</v>
      </c>
      <c r="AI109" s="798"/>
      <c r="AJ109" s="798">
        <v>308.33999999999997</v>
      </c>
      <c r="AK109" s="798">
        <v>308.89</v>
      </c>
      <c r="AL109" s="798">
        <v>309.08999999999997</v>
      </c>
      <c r="AM109" s="798">
        <v>308.89999999999998</v>
      </c>
      <c r="AN109" s="798">
        <v>309.14</v>
      </c>
      <c r="AO109" s="798">
        <v>308.83</v>
      </c>
      <c r="AP109" s="798">
        <v>307.77999999999997</v>
      </c>
      <c r="AQ109" s="798"/>
      <c r="AR109" s="798">
        <v>306.02</v>
      </c>
      <c r="AS109" s="798">
        <v>307.7</v>
      </c>
      <c r="AT109" s="798">
        <v>284.18</v>
      </c>
      <c r="AU109" s="799">
        <v>307.2</v>
      </c>
    </row>
    <row r="110" spans="1:47" ht="13.8" thickBot="1" x14ac:dyDescent="0.3">
      <c r="A110" s="969"/>
      <c r="B110" s="684">
        <v>41609</v>
      </c>
      <c r="C110" s="414">
        <v>1.9</v>
      </c>
      <c r="D110" s="679"/>
      <c r="E110" s="679">
        <v>3.8</v>
      </c>
      <c r="F110" s="679">
        <v>4.0999999999999996</v>
      </c>
      <c r="G110" s="679">
        <v>2.7</v>
      </c>
      <c r="H110" s="679">
        <v>4.8</v>
      </c>
      <c r="I110" s="679">
        <v>12.2</v>
      </c>
      <c r="J110" s="679">
        <v>2</v>
      </c>
      <c r="K110" s="679">
        <v>3.5</v>
      </c>
      <c r="L110" s="752">
        <v>10.6</v>
      </c>
      <c r="M110" s="681"/>
      <c r="N110" s="93"/>
      <c r="O110" s="44"/>
      <c r="P110" s="44"/>
      <c r="Q110" s="44"/>
      <c r="R110" s="44"/>
      <c r="S110" s="44"/>
      <c r="T110" s="48"/>
      <c r="U110" s="102"/>
      <c r="V110" s="93"/>
      <c r="W110" s="44"/>
      <c r="X110" s="45"/>
      <c r="Y110" s="828"/>
      <c r="Z110" s="93"/>
      <c r="AA110" s="44"/>
      <c r="AB110" s="44"/>
      <c r="AC110" s="44"/>
      <c r="AD110" s="48"/>
      <c r="AE110" s="93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8"/>
    </row>
    <row r="111" spans="1:47" x14ac:dyDescent="0.25">
      <c r="A111" s="967">
        <v>2014</v>
      </c>
      <c r="B111" s="682">
        <v>41640</v>
      </c>
      <c r="C111" s="838">
        <v>2</v>
      </c>
      <c r="D111" s="675"/>
      <c r="E111" s="675"/>
      <c r="F111" s="675"/>
      <c r="G111" s="675">
        <v>1.9</v>
      </c>
      <c r="H111" s="675">
        <v>2.2000000000000002</v>
      </c>
      <c r="I111" s="675"/>
      <c r="J111" s="675">
        <v>1.9</v>
      </c>
      <c r="K111" s="675"/>
      <c r="L111" s="751"/>
      <c r="M111" s="581"/>
      <c r="N111" s="108">
        <v>307.93</v>
      </c>
      <c r="O111" s="670">
        <v>307.47000000000003</v>
      </c>
      <c r="P111" s="670">
        <v>308.35000000000002</v>
      </c>
      <c r="Q111" s="670">
        <v>309.23</v>
      </c>
      <c r="R111" s="670">
        <v>307.61</v>
      </c>
      <c r="S111" s="670">
        <v>308.66000000000003</v>
      </c>
      <c r="T111" s="63">
        <v>306.51</v>
      </c>
      <c r="U111" s="49"/>
      <c r="V111" s="578">
        <v>311.58999999999997</v>
      </c>
      <c r="W111" s="579">
        <v>311.98</v>
      </c>
      <c r="X111" s="756">
        <v>309.14999999999998</v>
      </c>
      <c r="Y111" s="84">
        <v>294.07</v>
      </c>
      <c r="Z111" s="750"/>
      <c r="AA111" s="670"/>
      <c r="AB111" s="670"/>
      <c r="AC111" s="670"/>
      <c r="AD111" s="63"/>
      <c r="AE111" s="108"/>
      <c r="AF111" s="670"/>
      <c r="AG111" s="670"/>
      <c r="AH111" s="670"/>
      <c r="AI111" s="670"/>
      <c r="AJ111" s="670"/>
      <c r="AK111" s="670"/>
      <c r="AL111" s="670"/>
      <c r="AM111" s="670"/>
      <c r="AN111" s="670"/>
      <c r="AO111" s="670"/>
      <c r="AP111" s="670"/>
      <c r="AQ111" s="670"/>
      <c r="AR111" s="670"/>
      <c r="AS111" s="670"/>
      <c r="AT111" s="670"/>
      <c r="AU111" s="63"/>
    </row>
    <row r="112" spans="1:47" x14ac:dyDescent="0.25">
      <c r="A112" s="968"/>
      <c r="B112" s="683">
        <v>41671</v>
      </c>
      <c r="C112" s="717"/>
      <c r="D112" s="576"/>
      <c r="E112" s="576"/>
      <c r="F112" s="576"/>
      <c r="G112" s="576"/>
      <c r="H112" s="576"/>
      <c r="I112" s="576"/>
      <c r="J112" s="576"/>
      <c r="K112" s="576"/>
      <c r="L112" s="749"/>
      <c r="M112" s="582"/>
      <c r="N112" s="578"/>
      <c r="O112" s="579"/>
      <c r="P112" s="579"/>
      <c r="Q112" s="579"/>
      <c r="R112" s="579"/>
      <c r="S112" s="579"/>
      <c r="T112" s="84"/>
      <c r="U112" s="258"/>
      <c r="V112" s="578"/>
      <c r="W112" s="579"/>
      <c r="X112" s="756"/>
      <c r="Y112" s="84"/>
      <c r="Z112" s="669"/>
      <c r="AA112" s="579"/>
      <c r="AB112" s="579"/>
      <c r="AC112" s="579"/>
      <c r="AD112" s="84"/>
      <c r="AE112" s="578"/>
      <c r="AF112" s="579"/>
      <c r="AG112" s="579"/>
      <c r="AH112" s="579"/>
      <c r="AI112" s="579"/>
      <c r="AJ112" s="579"/>
      <c r="AK112" s="579"/>
      <c r="AL112" s="579"/>
      <c r="AM112" s="579"/>
      <c r="AN112" s="579"/>
      <c r="AO112" s="579"/>
      <c r="AP112" s="579"/>
      <c r="AQ112" s="579"/>
      <c r="AR112" s="579"/>
      <c r="AS112" s="579"/>
      <c r="AT112" s="579"/>
      <c r="AU112" s="84"/>
    </row>
    <row r="113" spans="1:47" x14ac:dyDescent="0.25">
      <c r="A113" s="968"/>
      <c r="B113" s="683">
        <v>41699</v>
      </c>
      <c r="C113" s="717">
        <v>2.1</v>
      </c>
      <c r="D113" s="576"/>
      <c r="E113" s="576">
        <v>3.5</v>
      </c>
      <c r="F113" s="576">
        <v>4.2</v>
      </c>
      <c r="G113" s="576">
        <v>1.9</v>
      </c>
      <c r="H113" s="576">
        <v>2.4</v>
      </c>
      <c r="I113" s="576">
        <v>4.5999999999999996</v>
      </c>
      <c r="J113" s="576">
        <v>1.9</v>
      </c>
      <c r="K113" s="576">
        <v>3.7</v>
      </c>
      <c r="L113" s="749">
        <v>8.6999999999999993</v>
      </c>
      <c r="M113" s="582"/>
      <c r="N113" s="578">
        <v>308.2</v>
      </c>
      <c r="O113" s="579">
        <v>307.75</v>
      </c>
      <c r="P113" s="579">
        <v>308.48</v>
      </c>
      <c r="Q113" s="579">
        <v>309.44</v>
      </c>
      <c r="R113" s="579">
        <v>307.82</v>
      </c>
      <c r="S113" s="579">
        <v>308.7</v>
      </c>
      <c r="T113" s="84">
        <v>306.52</v>
      </c>
      <c r="U113" s="258"/>
      <c r="V113" s="578">
        <v>311.82</v>
      </c>
      <c r="W113" s="579">
        <v>312.16000000000003</v>
      </c>
      <c r="X113" s="756">
        <v>309.44</v>
      </c>
      <c r="Y113" s="84">
        <v>294.25</v>
      </c>
      <c r="Z113" s="669"/>
      <c r="AA113" s="579"/>
      <c r="AB113" s="579"/>
      <c r="AC113" s="579"/>
      <c r="AD113" s="84"/>
      <c r="AE113" s="578"/>
      <c r="AF113" s="579"/>
      <c r="AG113" s="579"/>
      <c r="AH113" s="579"/>
      <c r="AI113" s="579"/>
      <c r="AJ113" s="579"/>
      <c r="AK113" s="579"/>
      <c r="AL113" s="579"/>
      <c r="AM113" s="579"/>
      <c r="AN113" s="579"/>
      <c r="AO113" s="579"/>
      <c r="AP113" s="579"/>
      <c r="AQ113" s="579"/>
      <c r="AR113" s="579"/>
      <c r="AS113" s="579"/>
      <c r="AT113" s="579"/>
      <c r="AU113" s="84"/>
    </row>
    <row r="114" spans="1:47" x14ac:dyDescent="0.25">
      <c r="A114" s="968"/>
      <c r="B114" s="683">
        <v>41730</v>
      </c>
      <c r="C114" s="717"/>
      <c r="D114" s="576"/>
      <c r="E114" s="576"/>
      <c r="F114" s="576"/>
      <c r="G114" s="576"/>
      <c r="H114" s="576"/>
      <c r="I114" s="576"/>
      <c r="J114" s="576"/>
      <c r="K114" s="576"/>
      <c r="L114" s="749"/>
      <c r="M114" s="582"/>
      <c r="N114" s="578"/>
      <c r="O114" s="579"/>
      <c r="P114" s="579"/>
      <c r="Q114" s="579"/>
      <c r="R114" s="579"/>
      <c r="S114" s="579"/>
      <c r="T114" s="84"/>
      <c r="U114" s="258"/>
      <c r="V114" s="578"/>
      <c r="W114" s="579"/>
      <c r="X114" s="756"/>
      <c r="Y114" s="84"/>
      <c r="Z114" s="669">
        <v>2.1</v>
      </c>
      <c r="AA114" s="579">
        <v>0.18</v>
      </c>
      <c r="AB114" s="579">
        <v>1.7</v>
      </c>
      <c r="AC114" s="579">
        <v>0</v>
      </c>
      <c r="AD114" s="84">
        <v>0.7</v>
      </c>
      <c r="AE114" s="578"/>
      <c r="AF114" s="579"/>
      <c r="AG114" s="579">
        <v>308.25</v>
      </c>
      <c r="AH114" s="579">
        <v>308.2</v>
      </c>
      <c r="AI114" s="579">
        <v>309.52</v>
      </c>
      <c r="AJ114" s="579">
        <v>308.87</v>
      </c>
      <c r="AK114" s="579">
        <v>309.41000000000003</v>
      </c>
      <c r="AL114" s="579">
        <v>309.49</v>
      </c>
      <c r="AM114" s="579">
        <v>309.3</v>
      </c>
      <c r="AN114" s="579">
        <v>309.55</v>
      </c>
      <c r="AO114" s="579">
        <v>309.33</v>
      </c>
      <c r="AP114" s="579">
        <v>308.33999999999997</v>
      </c>
      <c r="AQ114" s="579"/>
      <c r="AR114" s="579">
        <v>306.49</v>
      </c>
      <c r="AS114" s="579">
        <v>308.48</v>
      </c>
      <c r="AT114" s="579">
        <v>284.73</v>
      </c>
      <c r="AU114" s="84">
        <v>308.10000000000002</v>
      </c>
    </row>
    <row r="115" spans="1:47" x14ac:dyDescent="0.25">
      <c r="A115" s="968"/>
      <c r="B115" s="683">
        <v>41760</v>
      </c>
      <c r="C115" s="717"/>
      <c r="D115" s="576"/>
      <c r="E115" s="576"/>
      <c r="F115" s="576"/>
      <c r="G115" s="576"/>
      <c r="H115" s="576"/>
      <c r="I115" s="576"/>
      <c r="J115" s="576"/>
      <c r="K115" s="576"/>
      <c r="L115" s="749"/>
      <c r="M115" s="582"/>
      <c r="N115" s="578">
        <v>308.43</v>
      </c>
      <c r="O115" s="579">
        <v>307.91000000000003</v>
      </c>
      <c r="P115" s="579">
        <v>308.58999999999997</v>
      </c>
      <c r="Q115" s="579">
        <v>309.51</v>
      </c>
      <c r="R115" s="579">
        <v>308.02999999999997</v>
      </c>
      <c r="S115" s="579">
        <v>308.74</v>
      </c>
      <c r="T115" s="84">
        <v>306.52999999999997</v>
      </c>
      <c r="U115" s="258"/>
      <c r="V115" s="578">
        <v>311.97000000000003</v>
      </c>
      <c r="W115" s="579">
        <v>312.5</v>
      </c>
      <c r="X115" s="756">
        <v>309.70999999999998</v>
      </c>
      <c r="Y115" s="84">
        <v>294.31</v>
      </c>
      <c r="Z115" s="669"/>
      <c r="AA115" s="579"/>
      <c r="AB115" s="579"/>
      <c r="AC115" s="579"/>
      <c r="AD115" s="84"/>
      <c r="AE115" s="578"/>
      <c r="AF115" s="579"/>
      <c r="AG115" s="579"/>
      <c r="AH115" s="579"/>
      <c r="AI115" s="579"/>
      <c r="AJ115" s="579"/>
      <c r="AK115" s="579"/>
      <c r="AL115" s="579"/>
      <c r="AM115" s="579"/>
      <c r="AN115" s="579"/>
      <c r="AO115" s="579"/>
      <c r="AP115" s="579"/>
      <c r="AQ115" s="579"/>
      <c r="AR115" s="579"/>
      <c r="AS115" s="579"/>
      <c r="AT115" s="579"/>
      <c r="AU115" s="84"/>
    </row>
    <row r="116" spans="1:47" x14ac:dyDescent="0.25">
      <c r="A116" s="968"/>
      <c r="B116" s="683">
        <v>41791</v>
      </c>
      <c r="C116" s="717">
        <v>1.9</v>
      </c>
      <c r="D116" s="576"/>
      <c r="E116" s="576">
        <v>3.6</v>
      </c>
      <c r="F116" s="576">
        <v>3.5</v>
      </c>
      <c r="G116" s="576">
        <v>1.7</v>
      </c>
      <c r="H116" s="576">
        <v>1.2</v>
      </c>
      <c r="I116" s="576">
        <v>4.3</v>
      </c>
      <c r="J116" s="576">
        <v>1.7</v>
      </c>
      <c r="K116" s="576">
        <v>3.5</v>
      </c>
      <c r="L116" s="749">
        <v>5.2</v>
      </c>
      <c r="M116" s="582"/>
      <c r="N116" s="578"/>
      <c r="O116" s="579"/>
      <c r="P116" s="579"/>
      <c r="Q116" s="579"/>
      <c r="R116" s="579"/>
      <c r="S116" s="579"/>
      <c r="T116" s="84"/>
      <c r="U116" s="258"/>
      <c r="V116" s="578"/>
      <c r="W116" s="579"/>
      <c r="X116" s="756"/>
      <c r="Y116" s="84"/>
      <c r="Z116" s="669"/>
      <c r="AA116" s="579"/>
      <c r="AB116" s="579"/>
      <c r="AC116" s="579"/>
      <c r="AD116" s="84"/>
      <c r="AE116" s="578"/>
      <c r="AF116" s="579"/>
      <c r="AG116" s="579"/>
      <c r="AH116" s="579"/>
      <c r="AI116" s="579"/>
      <c r="AJ116" s="579"/>
      <c r="AK116" s="579"/>
      <c r="AL116" s="579"/>
      <c r="AM116" s="579"/>
      <c r="AN116" s="579"/>
      <c r="AO116" s="579"/>
      <c r="AP116" s="579"/>
      <c r="AQ116" s="579"/>
      <c r="AR116" s="579"/>
      <c r="AS116" s="579"/>
      <c r="AT116" s="579"/>
      <c r="AU116" s="84"/>
    </row>
    <row r="117" spans="1:47" x14ac:dyDescent="0.25">
      <c r="A117" s="968"/>
      <c r="B117" s="683">
        <v>41821</v>
      </c>
      <c r="C117" s="717"/>
      <c r="D117" s="576"/>
      <c r="E117" s="576"/>
      <c r="F117" s="576"/>
      <c r="G117" s="576"/>
      <c r="H117" s="576"/>
      <c r="I117" s="576"/>
      <c r="J117" s="576"/>
      <c r="K117" s="576"/>
      <c r="L117" s="749"/>
      <c r="M117" s="582"/>
      <c r="N117" s="578">
        <v>308.33999999999997</v>
      </c>
      <c r="O117" s="579">
        <v>307.87</v>
      </c>
      <c r="P117" s="579">
        <v>308.5</v>
      </c>
      <c r="Q117" s="579">
        <v>309.45</v>
      </c>
      <c r="R117" s="579">
        <v>307.8</v>
      </c>
      <c r="S117" s="579">
        <v>308.69</v>
      </c>
      <c r="T117" s="84">
        <v>306.5</v>
      </c>
      <c r="U117" s="258"/>
      <c r="V117" s="578">
        <v>311.77999999999997</v>
      </c>
      <c r="W117" s="579">
        <v>312.42</v>
      </c>
      <c r="X117" s="756">
        <v>309.67</v>
      </c>
      <c r="Y117" s="84">
        <v>294.23</v>
      </c>
      <c r="Z117" s="669"/>
      <c r="AA117" s="579"/>
      <c r="AB117" s="579"/>
      <c r="AC117" s="579"/>
      <c r="AD117" s="84"/>
      <c r="AE117" s="578"/>
      <c r="AF117" s="579"/>
      <c r="AG117" s="579"/>
      <c r="AH117" s="579"/>
      <c r="AI117" s="579"/>
      <c r="AJ117" s="579"/>
      <c r="AK117" s="579"/>
      <c r="AL117" s="579"/>
      <c r="AM117" s="579"/>
      <c r="AN117" s="579"/>
      <c r="AO117" s="579"/>
      <c r="AP117" s="579"/>
      <c r="AQ117" s="579"/>
      <c r="AR117" s="579"/>
      <c r="AS117" s="579"/>
      <c r="AT117" s="579"/>
      <c r="AU117" s="84"/>
    </row>
    <row r="118" spans="1:47" x14ac:dyDescent="0.25">
      <c r="A118" s="968"/>
      <c r="B118" s="683">
        <v>41852</v>
      </c>
      <c r="C118" s="717"/>
      <c r="D118" s="576"/>
      <c r="E118" s="576"/>
      <c r="F118" s="576"/>
      <c r="G118" s="576"/>
      <c r="H118" s="576"/>
      <c r="I118" s="576"/>
      <c r="J118" s="576"/>
      <c r="K118" s="576"/>
      <c r="L118" s="749"/>
      <c r="M118" s="582"/>
      <c r="N118" s="578"/>
      <c r="O118" s="579"/>
      <c r="P118" s="579"/>
      <c r="Q118" s="579"/>
      <c r="R118" s="579"/>
      <c r="S118" s="579"/>
      <c r="T118" s="84"/>
      <c r="U118" s="258"/>
      <c r="V118" s="578"/>
      <c r="W118" s="579"/>
      <c r="X118" s="756"/>
      <c r="Y118" s="84"/>
      <c r="Z118" s="669"/>
      <c r="AA118" s="579"/>
      <c r="AB118" s="579"/>
      <c r="AC118" s="579"/>
      <c r="AD118" s="84"/>
      <c r="AE118" s="578"/>
      <c r="AF118" s="579"/>
      <c r="AG118" s="579">
        <v>307.83999999999997</v>
      </c>
      <c r="AH118" s="579">
        <v>307.8</v>
      </c>
      <c r="AI118" s="579">
        <v>309.51</v>
      </c>
      <c r="AJ118" s="579">
        <v>308.54000000000002</v>
      </c>
      <c r="AK118" s="579">
        <v>308.92</v>
      </c>
      <c r="AL118" s="579">
        <v>309.38</v>
      </c>
      <c r="AM118" s="579">
        <v>308.83</v>
      </c>
      <c r="AN118" s="579">
        <v>309.14</v>
      </c>
      <c r="AO118" s="579">
        <v>308.87</v>
      </c>
      <c r="AP118" s="579">
        <v>307.81</v>
      </c>
      <c r="AQ118" s="579"/>
      <c r="AR118" s="579">
        <v>306.05</v>
      </c>
      <c r="AS118" s="579">
        <v>307.85000000000002</v>
      </c>
      <c r="AT118" s="579">
        <v>284.45999999999998</v>
      </c>
      <c r="AU118" s="84">
        <v>307.97000000000003</v>
      </c>
    </row>
    <row r="119" spans="1:47" x14ac:dyDescent="0.25">
      <c r="A119" s="968"/>
      <c r="B119" s="683">
        <v>41883</v>
      </c>
      <c r="C119" s="717">
        <v>1.4</v>
      </c>
      <c r="D119" s="576"/>
      <c r="E119" s="576">
        <v>2.8</v>
      </c>
      <c r="F119" s="576">
        <v>3.2</v>
      </c>
      <c r="G119" s="576">
        <v>1.7</v>
      </c>
      <c r="H119" s="576">
        <v>2.2000000000000002</v>
      </c>
      <c r="I119" s="576">
        <v>3.9</v>
      </c>
      <c r="J119" s="576">
        <v>1.6</v>
      </c>
      <c r="K119" s="576">
        <v>3.3</v>
      </c>
      <c r="L119" s="749">
        <v>5.8</v>
      </c>
      <c r="M119" s="582"/>
      <c r="N119" s="578">
        <v>307.99</v>
      </c>
      <c r="O119" s="579">
        <v>307.54000000000002</v>
      </c>
      <c r="P119" s="579">
        <v>308.39999999999998</v>
      </c>
      <c r="Q119" s="579">
        <v>309.32</v>
      </c>
      <c r="R119" s="579">
        <v>307.66000000000003</v>
      </c>
      <c r="S119" s="579">
        <v>308.66000000000003</v>
      </c>
      <c r="T119" s="84">
        <v>306.44</v>
      </c>
      <c r="U119" s="258"/>
      <c r="V119" s="578">
        <v>311.64</v>
      </c>
      <c r="W119" s="579">
        <v>312.14</v>
      </c>
      <c r="X119" s="756">
        <v>309.18</v>
      </c>
      <c r="Y119" s="84">
        <v>294.14999999999998</v>
      </c>
      <c r="Z119" s="669">
        <v>1.3</v>
      </c>
      <c r="AA119" s="579">
        <v>0.15</v>
      </c>
      <c r="AB119" s="579">
        <v>1.1000000000000001</v>
      </c>
      <c r="AC119" s="579">
        <v>0</v>
      </c>
      <c r="AD119" s="84">
        <v>0.6</v>
      </c>
      <c r="AE119" s="578"/>
      <c r="AF119" s="579"/>
      <c r="AG119" s="579"/>
      <c r="AH119" s="579"/>
      <c r="AI119" s="579"/>
      <c r="AJ119" s="579"/>
      <c r="AK119" s="579"/>
      <c r="AL119" s="579"/>
      <c r="AM119" s="579"/>
      <c r="AN119" s="579"/>
      <c r="AO119" s="579"/>
      <c r="AP119" s="579"/>
      <c r="AQ119" s="579"/>
      <c r="AR119" s="579"/>
      <c r="AS119" s="579"/>
      <c r="AT119" s="579"/>
      <c r="AU119" s="84"/>
    </row>
    <row r="120" spans="1:47" x14ac:dyDescent="0.25">
      <c r="A120" s="968"/>
      <c r="B120" s="683">
        <v>41913</v>
      </c>
      <c r="C120" s="717"/>
      <c r="D120" s="576"/>
      <c r="E120" s="576"/>
      <c r="F120" s="576"/>
      <c r="G120" s="576"/>
      <c r="H120" s="576"/>
      <c r="I120" s="576"/>
      <c r="J120" s="576"/>
      <c r="K120" s="576"/>
      <c r="L120" s="749"/>
      <c r="M120" s="582"/>
      <c r="N120" s="578"/>
      <c r="O120" s="579"/>
      <c r="P120" s="579"/>
      <c r="Q120" s="579"/>
      <c r="R120" s="579"/>
      <c r="S120" s="579"/>
      <c r="T120" s="84"/>
      <c r="U120" s="258"/>
      <c r="V120" s="578"/>
      <c r="W120" s="579"/>
      <c r="X120" s="756"/>
      <c r="Y120" s="84"/>
      <c r="Z120" s="669"/>
      <c r="AA120" s="579"/>
      <c r="AB120" s="579"/>
      <c r="AC120" s="579"/>
      <c r="AD120" s="84"/>
      <c r="AE120" s="578"/>
      <c r="AF120" s="579"/>
      <c r="AG120" s="579"/>
      <c r="AH120" s="579"/>
      <c r="AI120" s="579"/>
      <c r="AJ120" s="579"/>
      <c r="AK120" s="579"/>
      <c r="AL120" s="579"/>
      <c r="AM120" s="579"/>
      <c r="AN120" s="579"/>
      <c r="AO120" s="579"/>
      <c r="AP120" s="579"/>
      <c r="AQ120" s="579"/>
      <c r="AR120" s="579"/>
      <c r="AS120" s="579"/>
      <c r="AT120" s="579"/>
      <c r="AU120" s="84"/>
    </row>
    <row r="121" spans="1:47" x14ac:dyDescent="0.25">
      <c r="A121" s="968"/>
      <c r="B121" s="683">
        <v>41944</v>
      </c>
      <c r="C121" s="717"/>
      <c r="D121" s="576"/>
      <c r="E121" s="576"/>
      <c r="F121" s="576"/>
      <c r="G121" s="576"/>
      <c r="H121" s="576"/>
      <c r="I121" s="576"/>
      <c r="J121" s="576"/>
      <c r="K121" s="576"/>
      <c r="L121" s="749"/>
      <c r="M121" s="582"/>
      <c r="N121" s="578">
        <v>307.74</v>
      </c>
      <c r="O121" s="579">
        <v>307.51</v>
      </c>
      <c r="P121" s="579">
        <v>308.33</v>
      </c>
      <c r="Q121" s="579">
        <v>309.04000000000002</v>
      </c>
      <c r="R121" s="579">
        <v>307.58999999999997</v>
      </c>
      <c r="S121" s="579">
        <v>308.64999999999998</v>
      </c>
      <c r="T121" s="84">
        <v>306.43</v>
      </c>
      <c r="U121" s="258"/>
      <c r="V121" s="578">
        <v>311.58</v>
      </c>
      <c r="W121" s="579">
        <v>311.97000000000003</v>
      </c>
      <c r="X121" s="756">
        <v>309.14</v>
      </c>
      <c r="Y121" s="84">
        <v>294.02</v>
      </c>
      <c r="Z121" s="669"/>
      <c r="AA121" s="579"/>
      <c r="AB121" s="579"/>
      <c r="AC121" s="579"/>
      <c r="AD121" s="84"/>
      <c r="AE121" s="578"/>
      <c r="AF121" s="579"/>
      <c r="AG121" s="579"/>
      <c r="AH121" s="579"/>
      <c r="AI121" s="579"/>
      <c r="AJ121" s="579"/>
      <c r="AK121" s="579"/>
      <c r="AL121" s="579"/>
      <c r="AM121" s="579"/>
      <c r="AN121" s="579"/>
      <c r="AO121" s="579"/>
      <c r="AP121" s="579"/>
      <c r="AQ121" s="579"/>
      <c r="AR121" s="579"/>
      <c r="AS121" s="579"/>
      <c r="AT121" s="579"/>
      <c r="AU121" s="84"/>
    </row>
    <row r="122" spans="1:47" ht="13.8" thickBot="1" x14ac:dyDescent="0.3">
      <c r="A122" s="969"/>
      <c r="B122" s="684">
        <v>41974</v>
      </c>
      <c r="C122" s="839">
        <v>1.7</v>
      </c>
      <c r="D122" s="679"/>
      <c r="E122" s="679">
        <v>3.1</v>
      </c>
      <c r="F122" s="679">
        <v>3.6</v>
      </c>
      <c r="G122" s="679">
        <v>1.8</v>
      </c>
      <c r="H122" s="679">
        <v>2.2999999999999998</v>
      </c>
      <c r="I122" s="679">
        <v>4.2</v>
      </c>
      <c r="J122" s="679">
        <v>1.9</v>
      </c>
      <c r="K122" s="679">
        <v>3.4</v>
      </c>
      <c r="L122" s="752">
        <v>6.1</v>
      </c>
      <c r="M122" s="681"/>
      <c r="N122" s="93"/>
      <c r="O122" s="44"/>
      <c r="P122" s="44"/>
      <c r="Q122" s="44"/>
      <c r="R122" s="44"/>
      <c r="S122" s="44"/>
      <c r="T122" s="48"/>
      <c r="U122" s="101"/>
      <c r="V122" s="93"/>
      <c r="W122" s="44"/>
      <c r="X122" s="45"/>
      <c r="Y122" s="48"/>
      <c r="Z122" s="47"/>
      <c r="AA122" s="44"/>
      <c r="AB122" s="44"/>
      <c r="AC122" s="44"/>
      <c r="AD122" s="48"/>
      <c r="AE122" s="93"/>
      <c r="AF122" s="44"/>
      <c r="AG122" s="44">
        <v>307.64999999999998</v>
      </c>
      <c r="AH122" s="44">
        <v>307.7</v>
      </c>
      <c r="AI122" s="44">
        <v>309.49</v>
      </c>
      <c r="AJ122" s="44">
        <v>308.41000000000003</v>
      </c>
      <c r="AK122" s="44">
        <v>308.87</v>
      </c>
      <c r="AL122" s="44">
        <v>309.14</v>
      </c>
      <c r="AM122" s="44">
        <v>308.85000000000002</v>
      </c>
      <c r="AN122" s="44">
        <v>309.13</v>
      </c>
      <c r="AO122" s="44">
        <v>308.86</v>
      </c>
      <c r="AP122" s="44">
        <v>307.79000000000002</v>
      </c>
      <c r="AQ122" s="44"/>
      <c r="AR122" s="44">
        <v>306.02999999999997</v>
      </c>
      <c r="AS122" s="44">
        <v>307.66000000000003</v>
      </c>
      <c r="AT122" s="44">
        <v>284.38</v>
      </c>
      <c r="AU122" s="48">
        <v>307.7</v>
      </c>
    </row>
    <row r="123" spans="1:47" x14ac:dyDescent="0.25">
      <c r="A123" s="967">
        <v>2015</v>
      </c>
      <c r="B123" s="682">
        <v>42005</v>
      </c>
      <c r="C123" s="717">
        <v>1.6</v>
      </c>
      <c r="D123" s="576"/>
      <c r="E123" s="576">
        <v>2.7</v>
      </c>
      <c r="F123" s="576">
        <v>2.2000000000000002</v>
      </c>
      <c r="G123" s="576">
        <v>1.6</v>
      </c>
      <c r="H123" s="576">
        <v>2.1</v>
      </c>
      <c r="I123" s="576">
        <v>4.5999999999999996</v>
      </c>
      <c r="J123" s="576">
        <v>1.5</v>
      </c>
      <c r="K123" s="576">
        <v>2.8</v>
      </c>
      <c r="L123" s="749">
        <v>4.5</v>
      </c>
      <c r="M123" s="582"/>
      <c r="N123" s="578">
        <v>308.06</v>
      </c>
      <c r="O123" s="579">
        <v>307.66000000000003</v>
      </c>
      <c r="P123" s="579">
        <v>308.31</v>
      </c>
      <c r="Q123" s="579">
        <v>309.12</v>
      </c>
      <c r="R123" s="579">
        <v>307.63</v>
      </c>
      <c r="S123" s="579">
        <v>308.66000000000003</v>
      </c>
      <c r="T123" s="84">
        <v>306.33999999999997</v>
      </c>
      <c r="U123" s="258"/>
      <c r="V123" s="578">
        <v>311.69</v>
      </c>
      <c r="W123" s="579">
        <v>312.04000000000002</v>
      </c>
      <c r="X123" s="756">
        <v>309.26</v>
      </c>
      <c r="Y123" s="84">
        <v>294.13</v>
      </c>
      <c r="Z123" s="669"/>
      <c r="AA123" s="579"/>
      <c r="AB123" s="579"/>
      <c r="AC123" s="579"/>
      <c r="AD123" s="84"/>
      <c r="AE123" s="578"/>
      <c r="AF123" s="579"/>
      <c r="AG123" s="579"/>
      <c r="AH123" s="579"/>
      <c r="AI123" s="579"/>
      <c r="AJ123" s="579"/>
      <c r="AK123" s="579"/>
      <c r="AL123" s="579"/>
      <c r="AM123" s="579"/>
      <c r="AN123" s="579"/>
      <c r="AO123" s="579"/>
      <c r="AP123" s="579"/>
      <c r="AQ123" s="579"/>
      <c r="AR123" s="579"/>
      <c r="AS123" s="579"/>
      <c r="AT123" s="579"/>
      <c r="AU123" s="84"/>
    </row>
    <row r="124" spans="1:47" x14ac:dyDescent="0.25">
      <c r="A124" s="968"/>
      <c r="B124" s="683">
        <v>42036</v>
      </c>
      <c r="C124" s="717"/>
      <c r="D124" s="576"/>
      <c r="E124" s="576"/>
      <c r="F124" s="576"/>
      <c r="G124" s="576"/>
      <c r="H124" s="576"/>
      <c r="I124" s="576"/>
      <c r="J124" s="576"/>
      <c r="K124" s="576"/>
      <c r="L124" s="749"/>
      <c r="M124" s="582"/>
      <c r="N124" s="578"/>
      <c r="O124" s="579"/>
      <c r="P124" s="579"/>
      <c r="Q124" s="579"/>
      <c r="R124" s="579"/>
      <c r="S124" s="579"/>
      <c r="T124" s="84"/>
      <c r="U124" s="258"/>
      <c r="V124" s="578"/>
      <c r="W124" s="579"/>
      <c r="X124" s="756"/>
      <c r="Y124" s="84"/>
      <c r="Z124" s="669"/>
      <c r="AA124" s="579"/>
      <c r="AB124" s="579"/>
      <c r="AC124" s="579"/>
      <c r="AD124" s="84"/>
      <c r="AE124" s="578"/>
      <c r="AF124" s="579"/>
      <c r="AG124" s="579"/>
      <c r="AH124" s="579"/>
      <c r="AI124" s="579"/>
      <c r="AJ124" s="579"/>
      <c r="AK124" s="579"/>
      <c r="AL124" s="579"/>
      <c r="AM124" s="579"/>
      <c r="AN124" s="579"/>
      <c r="AO124" s="579"/>
      <c r="AP124" s="579"/>
      <c r="AQ124" s="579"/>
      <c r="AR124" s="579"/>
      <c r="AS124" s="579"/>
      <c r="AT124" s="579"/>
      <c r="AU124" s="84"/>
    </row>
    <row r="125" spans="1:47" x14ac:dyDescent="0.25">
      <c r="A125" s="968"/>
      <c r="B125" s="683">
        <v>42064</v>
      </c>
      <c r="C125" s="97">
        <v>1.46</v>
      </c>
      <c r="D125" s="576"/>
      <c r="E125" s="576">
        <v>2.5499999999999998</v>
      </c>
      <c r="F125" s="576">
        <v>1.8</v>
      </c>
      <c r="G125" s="576">
        <v>1.45</v>
      </c>
      <c r="H125" s="576">
        <v>2.1</v>
      </c>
      <c r="I125" s="576">
        <v>5</v>
      </c>
      <c r="J125" s="576">
        <v>1.4</v>
      </c>
      <c r="K125" s="576">
        <v>2</v>
      </c>
      <c r="L125" s="749">
        <v>3.7</v>
      </c>
      <c r="M125" s="582"/>
      <c r="N125" s="578">
        <v>308.33999999999997</v>
      </c>
      <c r="O125" s="579">
        <v>307.79000000000002</v>
      </c>
      <c r="P125" s="579">
        <v>308.33999999999997</v>
      </c>
      <c r="Q125" s="579">
        <v>309.23</v>
      </c>
      <c r="R125" s="579">
        <v>307.89</v>
      </c>
      <c r="S125" s="579">
        <v>308.67</v>
      </c>
      <c r="T125" s="84">
        <v>306.38</v>
      </c>
      <c r="U125" s="258"/>
      <c r="V125" s="578">
        <v>311.8</v>
      </c>
      <c r="W125" s="579">
        <v>312.2</v>
      </c>
      <c r="X125" s="756">
        <v>309.51</v>
      </c>
      <c r="Y125" s="84">
        <v>294.29000000000002</v>
      </c>
      <c r="Z125" s="669">
        <v>2</v>
      </c>
      <c r="AA125" s="579">
        <v>0.15</v>
      </c>
      <c r="AB125" s="579">
        <v>0.7</v>
      </c>
      <c r="AC125" s="579">
        <v>0</v>
      </c>
      <c r="AD125" s="84">
        <v>0.25</v>
      </c>
      <c r="AE125" s="578">
        <v>309.47000000000003</v>
      </c>
      <c r="AF125" s="579">
        <v>308.24</v>
      </c>
      <c r="AG125" s="579"/>
      <c r="AH125" s="579"/>
      <c r="AI125" s="579"/>
      <c r="AJ125" s="579">
        <v>308.69</v>
      </c>
      <c r="AK125" s="579">
        <v>309.14</v>
      </c>
      <c r="AL125" s="579"/>
      <c r="AM125" s="579">
        <v>308.83</v>
      </c>
      <c r="AN125" s="579"/>
      <c r="AO125" s="579">
        <v>309.13</v>
      </c>
      <c r="AP125" s="579">
        <v>308.20999999999998</v>
      </c>
      <c r="AQ125" s="579">
        <v>19.25</v>
      </c>
      <c r="AR125" s="579">
        <v>306.11</v>
      </c>
      <c r="AS125" s="579"/>
      <c r="AT125" s="579">
        <v>285.72000000000003</v>
      </c>
      <c r="AU125" s="84">
        <v>307.77</v>
      </c>
    </row>
    <row r="126" spans="1:47" x14ac:dyDescent="0.25">
      <c r="A126" s="968"/>
      <c r="B126" s="683">
        <v>42095</v>
      </c>
      <c r="C126" s="717"/>
      <c r="D126" s="576"/>
      <c r="E126" s="576"/>
      <c r="F126" s="576"/>
      <c r="G126" s="576"/>
      <c r="H126" s="576"/>
      <c r="I126" s="576"/>
      <c r="J126" s="576"/>
      <c r="K126" s="576"/>
      <c r="L126" s="749"/>
      <c r="M126" s="582"/>
      <c r="N126" s="578"/>
      <c r="O126" s="579"/>
      <c r="P126" s="579"/>
      <c r="Q126" s="579"/>
      <c r="R126" s="579"/>
      <c r="S126" s="579"/>
      <c r="T126" s="84"/>
      <c r="U126" s="258"/>
      <c r="V126" s="578"/>
      <c r="W126" s="579"/>
      <c r="X126" s="756"/>
      <c r="Y126" s="84"/>
      <c r="Z126" s="669"/>
      <c r="AA126" s="579"/>
      <c r="AB126" s="579"/>
      <c r="AC126" s="579"/>
      <c r="AD126" s="84"/>
      <c r="AE126" s="578"/>
      <c r="AF126" s="579"/>
      <c r="AG126" s="579"/>
      <c r="AH126" s="579"/>
      <c r="AI126" s="579"/>
      <c r="AJ126" s="579"/>
      <c r="AK126" s="579"/>
      <c r="AL126" s="579"/>
      <c r="AM126" s="579"/>
      <c r="AN126" s="579"/>
      <c r="AO126" s="579"/>
      <c r="AP126" s="579"/>
      <c r="AQ126" s="579"/>
      <c r="AR126" s="579"/>
      <c r="AS126" s="579"/>
      <c r="AT126" s="579"/>
      <c r="AU126" s="84"/>
    </row>
    <row r="127" spans="1:47" x14ac:dyDescent="0.25">
      <c r="A127" s="968"/>
      <c r="B127" s="683">
        <v>42125</v>
      </c>
      <c r="C127" s="717"/>
      <c r="D127" s="576"/>
      <c r="E127" s="576"/>
      <c r="F127" s="576"/>
      <c r="G127" s="576"/>
      <c r="H127" s="576"/>
      <c r="I127" s="576"/>
      <c r="J127" s="576"/>
      <c r="K127" s="576"/>
      <c r="L127" s="749"/>
      <c r="M127" s="582"/>
      <c r="N127" s="578">
        <v>308.36</v>
      </c>
      <c r="O127" s="579">
        <v>307.70999999999998</v>
      </c>
      <c r="P127" s="579">
        <v>308.33</v>
      </c>
      <c r="Q127" s="579">
        <v>309.22000000000003</v>
      </c>
      <c r="R127" s="579">
        <v>307.42</v>
      </c>
      <c r="S127" s="579">
        <v>308.69</v>
      </c>
      <c r="T127" s="84">
        <v>306.36</v>
      </c>
      <c r="U127" s="258"/>
      <c r="V127" s="578">
        <v>311.77999999999997</v>
      </c>
      <c r="W127" s="579">
        <v>312.17</v>
      </c>
      <c r="X127" s="756">
        <v>309.48</v>
      </c>
      <c r="Y127" s="84">
        <v>294.14999999999998</v>
      </c>
      <c r="Z127" s="669"/>
      <c r="AA127" s="579"/>
      <c r="AB127" s="579"/>
      <c r="AC127" s="579"/>
      <c r="AD127" s="84"/>
      <c r="AE127" s="578"/>
      <c r="AF127" s="579"/>
      <c r="AG127" s="579"/>
      <c r="AH127" s="579"/>
      <c r="AI127" s="579"/>
      <c r="AJ127" s="579"/>
      <c r="AK127" s="579"/>
      <c r="AL127" s="579"/>
      <c r="AM127" s="579"/>
      <c r="AN127" s="579"/>
      <c r="AO127" s="579"/>
      <c r="AP127" s="579"/>
      <c r="AQ127" s="579"/>
      <c r="AR127" s="579"/>
      <c r="AS127" s="579"/>
      <c r="AT127" s="579"/>
      <c r="AU127" s="84"/>
    </row>
    <row r="128" spans="1:47" x14ac:dyDescent="0.25">
      <c r="A128" s="968"/>
      <c r="B128" s="683">
        <v>42156</v>
      </c>
      <c r="C128" s="717">
        <v>1.4</v>
      </c>
      <c r="D128" s="576"/>
      <c r="E128" s="576">
        <v>2.6</v>
      </c>
      <c r="F128" s="576">
        <v>1.5</v>
      </c>
      <c r="G128" s="576">
        <v>1.5</v>
      </c>
      <c r="H128" s="576">
        <v>1.9</v>
      </c>
      <c r="I128" s="576">
        <v>4.8</v>
      </c>
      <c r="J128" s="576">
        <v>1.4</v>
      </c>
      <c r="K128" s="576">
        <v>2.1</v>
      </c>
      <c r="L128" s="749">
        <v>3.1</v>
      </c>
      <c r="M128" s="582"/>
      <c r="N128" s="578"/>
      <c r="O128" s="579"/>
      <c r="P128" s="579"/>
      <c r="Q128" s="579"/>
      <c r="R128" s="579"/>
      <c r="S128" s="579"/>
      <c r="T128" s="84"/>
      <c r="U128" s="258"/>
      <c r="V128" s="578"/>
      <c r="W128" s="579"/>
      <c r="X128" s="756"/>
      <c r="Y128" s="84"/>
      <c r="Z128" s="669"/>
      <c r="AA128" s="579"/>
      <c r="AB128" s="579"/>
      <c r="AC128" s="579"/>
      <c r="AD128" s="84"/>
      <c r="AE128" s="578"/>
      <c r="AF128" s="579"/>
      <c r="AG128" s="579"/>
      <c r="AH128" s="579"/>
      <c r="AI128" s="579"/>
      <c r="AJ128" s="579"/>
      <c r="AK128" s="579"/>
      <c r="AL128" s="579"/>
      <c r="AM128" s="579"/>
      <c r="AN128" s="579"/>
      <c r="AO128" s="579"/>
      <c r="AP128" s="579"/>
      <c r="AQ128" s="579"/>
      <c r="AR128" s="579"/>
      <c r="AS128" s="579"/>
      <c r="AT128" s="579"/>
      <c r="AU128" s="84"/>
    </row>
    <row r="129" spans="1:47" x14ac:dyDescent="0.25">
      <c r="A129" s="968"/>
      <c r="B129" s="683">
        <v>42186</v>
      </c>
      <c r="C129" s="717"/>
      <c r="D129" s="576"/>
      <c r="E129" s="576"/>
      <c r="F129" s="576"/>
      <c r="G129" s="576"/>
      <c r="H129" s="576"/>
      <c r="I129" s="576"/>
      <c r="J129" s="576"/>
      <c r="K129" s="576"/>
      <c r="L129" s="749"/>
      <c r="M129" s="582"/>
      <c r="N129" s="578">
        <v>308.39999999999998</v>
      </c>
      <c r="O129" s="579">
        <v>307.64999999999998</v>
      </c>
      <c r="P129" s="579">
        <v>308.29000000000002</v>
      </c>
      <c r="Q129" s="579">
        <v>309.2</v>
      </c>
      <c r="R129" s="579">
        <v>307.01</v>
      </c>
      <c r="S129" s="579">
        <v>308.68</v>
      </c>
      <c r="T129" s="84">
        <v>306.32</v>
      </c>
      <c r="U129" s="258"/>
      <c r="V129" s="578">
        <v>311.74</v>
      </c>
      <c r="W129" s="579">
        <v>312.16000000000003</v>
      </c>
      <c r="X129" s="756">
        <v>309.41000000000003</v>
      </c>
      <c r="Y129" s="84">
        <v>294.02</v>
      </c>
      <c r="Z129" s="669"/>
      <c r="AA129" s="579"/>
      <c r="AB129" s="579"/>
      <c r="AC129" s="579"/>
      <c r="AD129" s="84"/>
      <c r="AE129" s="578"/>
      <c r="AF129" s="579"/>
      <c r="AG129" s="579"/>
      <c r="AH129" s="579"/>
      <c r="AI129" s="579"/>
      <c r="AJ129" s="579"/>
      <c r="AK129" s="579"/>
      <c r="AL129" s="579"/>
      <c r="AM129" s="579"/>
      <c r="AN129" s="579"/>
      <c r="AO129" s="579"/>
      <c r="AP129" s="579"/>
      <c r="AQ129" s="579"/>
      <c r="AR129" s="579"/>
      <c r="AS129" s="579"/>
      <c r="AT129" s="579"/>
      <c r="AU129" s="84"/>
    </row>
    <row r="130" spans="1:47" x14ac:dyDescent="0.25">
      <c r="A130" s="968"/>
      <c r="B130" s="683">
        <v>42217</v>
      </c>
      <c r="C130" s="717"/>
      <c r="D130" s="576"/>
      <c r="E130" s="576"/>
      <c r="F130" s="576"/>
      <c r="G130" s="576"/>
      <c r="H130" s="576"/>
      <c r="I130" s="576"/>
      <c r="J130" s="576"/>
      <c r="K130" s="576"/>
      <c r="L130" s="749"/>
      <c r="M130" s="582"/>
      <c r="N130" s="578"/>
      <c r="O130" s="579"/>
      <c r="P130" s="579"/>
      <c r="Q130" s="579"/>
      <c r="R130" s="579"/>
      <c r="S130" s="579"/>
      <c r="T130" s="84"/>
      <c r="U130" s="258"/>
      <c r="V130" s="578"/>
      <c r="W130" s="579"/>
      <c r="X130" s="756"/>
      <c r="Y130" s="84"/>
      <c r="Z130" s="669"/>
      <c r="AA130" s="579"/>
      <c r="AB130" s="579"/>
      <c r="AC130" s="579"/>
      <c r="AD130" s="84"/>
      <c r="AE130" s="578">
        <v>309.31</v>
      </c>
      <c r="AF130" s="579">
        <v>308.20999999999998</v>
      </c>
      <c r="AG130" s="579">
        <v>307.95</v>
      </c>
      <c r="AH130" s="579">
        <v>307.92</v>
      </c>
      <c r="AI130" s="579">
        <v>309.20999999999998</v>
      </c>
      <c r="AJ130" s="579">
        <v>308.55</v>
      </c>
      <c r="AK130" s="579">
        <v>309.12</v>
      </c>
      <c r="AL130" s="579">
        <v>309.3</v>
      </c>
      <c r="AM130" s="579">
        <v>308.8</v>
      </c>
      <c r="AN130" s="579">
        <v>309.23</v>
      </c>
      <c r="AO130" s="579">
        <v>309.04000000000002</v>
      </c>
      <c r="AP130" s="579">
        <v>307.95999999999998</v>
      </c>
      <c r="AQ130" s="579"/>
      <c r="AR130" s="579">
        <v>305.98</v>
      </c>
      <c r="AS130" s="579">
        <v>307.7</v>
      </c>
      <c r="AT130" s="579"/>
      <c r="AU130" s="84">
        <v>307.56</v>
      </c>
    </row>
    <row r="131" spans="1:47" x14ac:dyDescent="0.25">
      <c r="A131" s="968"/>
      <c r="B131" s="683">
        <v>42248</v>
      </c>
      <c r="C131" s="717">
        <v>1.2</v>
      </c>
      <c r="D131" s="576"/>
      <c r="E131" s="576">
        <v>2.4</v>
      </c>
      <c r="F131" s="576">
        <v>1.1000000000000001</v>
      </c>
      <c r="G131" s="576">
        <v>1.3</v>
      </c>
      <c r="H131" s="576">
        <v>1.7</v>
      </c>
      <c r="I131" s="576">
        <v>4.5</v>
      </c>
      <c r="J131" s="576">
        <v>1.3</v>
      </c>
      <c r="K131" s="576">
        <v>1.9</v>
      </c>
      <c r="L131" s="749">
        <v>2.5</v>
      </c>
      <c r="M131" s="582"/>
      <c r="N131" s="578">
        <v>308.39</v>
      </c>
      <c r="O131" s="579">
        <v>307.58</v>
      </c>
      <c r="P131" s="579">
        <v>308.26</v>
      </c>
      <c r="Q131" s="579">
        <v>309.17</v>
      </c>
      <c r="R131" s="579">
        <v>306.58</v>
      </c>
      <c r="S131" s="579">
        <v>308.64999999999998</v>
      </c>
      <c r="T131" s="84">
        <v>306.27999999999997</v>
      </c>
      <c r="U131" s="258"/>
      <c r="V131" s="578">
        <v>311.7</v>
      </c>
      <c r="W131" s="579">
        <v>312.13</v>
      </c>
      <c r="X131" s="756">
        <v>309.39</v>
      </c>
      <c r="Y131" s="84">
        <v>293.93</v>
      </c>
      <c r="Z131" s="669">
        <v>1.1000000000000001</v>
      </c>
      <c r="AA131" s="579">
        <v>0.1</v>
      </c>
      <c r="AB131" s="579">
        <v>0.45</v>
      </c>
      <c r="AC131" s="579">
        <v>0</v>
      </c>
      <c r="AD131" s="84">
        <v>0.15</v>
      </c>
      <c r="AE131" s="578"/>
      <c r="AF131" s="579"/>
      <c r="AG131" s="579"/>
      <c r="AH131" s="579"/>
      <c r="AI131" s="579"/>
      <c r="AJ131" s="579"/>
      <c r="AK131" s="579"/>
      <c r="AL131" s="579"/>
      <c r="AM131" s="579"/>
      <c r="AN131" s="579"/>
      <c r="AO131" s="579"/>
      <c r="AP131" s="579"/>
      <c r="AQ131" s="579"/>
      <c r="AR131" s="579"/>
      <c r="AS131" s="579"/>
      <c r="AT131" s="579"/>
      <c r="AU131" s="84"/>
    </row>
    <row r="132" spans="1:47" x14ac:dyDescent="0.25">
      <c r="A132" s="968"/>
      <c r="B132" s="683">
        <v>42278</v>
      </c>
      <c r="C132" s="717"/>
      <c r="D132" s="576"/>
      <c r="E132" s="576"/>
      <c r="F132" s="576"/>
      <c r="G132" s="576"/>
      <c r="H132" s="576"/>
      <c r="I132" s="576"/>
      <c r="J132" s="576"/>
      <c r="K132" s="576"/>
      <c r="L132" s="749"/>
      <c r="M132" s="582"/>
      <c r="N132" s="578"/>
      <c r="O132" s="579"/>
      <c r="P132" s="579"/>
      <c r="Q132" s="579"/>
      <c r="R132" s="579"/>
      <c r="S132" s="579"/>
      <c r="T132" s="84"/>
      <c r="U132" s="258"/>
      <c r="V132" s="578"/>
      <c r="W132" s="579"/>
      <c r="X132" s="756"/>
      <c r="Y132" s="84"/>
      <c r="Z132" s="669"/>
      <c r="AA132" s="579"/>
      <c r="AB132" s="579"/>
      <c r="AC132" s="579"/>
      <c r="AD132" s="84"/>
      <c r="AE132" s="578"/>
      <c r="AF132" s="579"/>
      <c r="AG132" s="579"/>
      <c r="AH132" s="579"/>
      <c r="AI132" s="579"/>
      <c r="AJ132" s="579"/>
      <c r="AK132" s="579"/>
      <c r="AL132" s="579"/>
      <c r="AM132" s="579"/>
      <c r="AN132" s="579"/>
      <c r="AO132" s="579"/>
      <c r="AP132" s="579"/>
      <c r="AQ132" s="579"/>
      <c r="AR132" s="579"/>
      <c r="AS132" s="579"/>
      <c r="AT132" s="579"/>
      <c r="AU132" s="84"/>
    </row>
    <row r="133" spans="1:47" x14ac:dyDescent="0.25">
      <c r="A133" s="968"/>
      <c r="B133" s="683">
        <v>42309</v>
      </c>
      <c r="C133" s="717"/>
      <c r="D133" s="576"/>
      <c r="E133" s="576"/>
      <c r="F133" s="576"/>
      <c r="G133" s="576"/>
      <c r="H133" s="576"/>
      <c r="I133" s="576"/>
      <c r="J133" s="576"/>
      <c r="K133" s="576"/>
      <c r="L133" s="749"/>
      <c r="M133" s="582"/>
      <c r="N133" s="578">
        <v>308.13</v>
      </c>
      <c r="O133" s="579">
        <v>307.56</v>
      </c>
      <c r="P133" s="579">
        <v>308.25</v>
      </c>
      <c r="Q133" s="579">
        <v>309.14</v>
      </c>
      <c r="R133" s="579">
        <v>306.44</v>
      </c>
      <c r="S133" s="579">
        <v>308.63</v>
      </c>
      <c r="T133" s="84">
        <v>306.27</v>
      </c>
      <c r="U133" s="258"/>
      <c r="V133" s="578">
        <v>311.62</v>
      </c>
      <c r="W133" s="579">
        <v>312.06</v>
      </c>
      <c r="X133" s="756">
        <v>309.06</v>
      </c>
      <c r="Y133" s="84">
        <v>293.91000000000003</v>
      </c>
      <c r="Z133" s="669"/>
      <c r="AA133" s="579"/>
      <c r="AB133" s="579"/>
      <c r="AC133" s="579"/>
      <c r="AD133" s="84"/>
      <c r="AE133" s="578"/>
      <c r="AF133" s="579"/>
      <c r="AG133" s="579"/>
      <c r="AH133" s="579"/>
      <c r="AI133" s="579"/>
      <c r="AJ133" s="579"/>
      <c r="AK133" s="579"/>
      <c r="AL133" s="579"/>
      <c r="AM133" s="579"/>
      <c r="AN133" s="579"/>
      <c r="AO133" s="579"/>
      <c r="AP133" s="579"/>
      <c r="AQ133" s="579"/>
      <c r="AR133" s="579"/>
      <c r="AS133" s="579"/>
      <c r="AT133" s="579"/>
      <c r="AU133" s="84"/>
    </row>
    <row r="134" spans="1:47" ht="13.8" thickBot="1" x14ac:dyDescent="0.3">
      <c r="A134" s="969"/>
      <c r="B134" s="684">
        <v>42339</v>
      </c>
      <c r="C134" s="717">
        <v>1.2</v>
      </c>
      <c r="D134" s="576"/>
      <c r="E134" s="576">
        <v>2.2000000000000002</v>
      </c>
      <c r="F134" s="576">
        <v>0.9</v>
      </c>
      <c r="G134" s="576">
        <v>1.1000000000000001</v>
      </c>
      <c r="H134" s="576">
        <v>1.6</v>
      </c>
      <c r="I134" s="576">
        <v>4.4000000000000004</v>
      </c>
      <c r="J134" s="576">
        <v>1.1000000000000001</v>
      </c>
      <c r="K134" s="576">
        <v>1.5</v>
      </c>
      <c r="L134" s="749">
        <v>1.9</v>
      </c>
      <c r="M134" s="582"/>
      <c r="N134" s="578"/>
      <c r="O134" s="579"/>
      <c r="P134" s="579"/>
      <c r="Q134" s="579"/>
      <c r="R134" s="579"/>
      <c r="S134" s="579"/>
      <c r="T134" s="84"/>
      <c r="U134" s="258"/>
      <c r="V134" s="578"/>
      <c r="W134" s="579"/>
      <c r="X134" s="756"/>
      <c r="Y134" s="84"/>
      <c r="Z134" s="669"/>
      <c r="AA134" s="579"/>
      <c r="AB134" s="579"/>
      <c r="AC134" s="579"/>
      <c r="AD134" s="84"/>
      <c r="AE134" s="578">
        <v>309.26</v>
      </c>
      <c r="AF134" s="579">
        <v>308.14999999999998</v>
      </c>
      <c r="AG134" s="579">
        <v>307.79000000000002</v>
      </c>
      <c r="AH134" s="579">
        <v>307.85000000000002</v>
      </c>
      <c r="AI134" s="579">
        <v>309.16000000000003</v>
      </c>
      <c r="AJ134" s="579">
        <v>308.47000000000003</v>
      </c>
      <c r="AK134" s="579"/>
      <c r="AL134" s="579">
        <v>309.05</v>
      </c>
      <c r="AM134" s="579">
        <v>308.79000000000002</v>
      </c>
      <c r="AN134" s="579">
        <v>309.17</v>
      </c>
      <c r="AO134" s="579"/>
      <c r="AP134" s="579">
        <v>307.70999999999998</v>
      </c>
      <c r="AQ134" s="579">
        <v>19.670000000000002</v>
      </c>
      <c r="AR134" s="579">
        <v>305.93</v>
      </c>
      <c r="AS134" s="579">
        <v>307.42</v>
      </c>
      <c r="AT134" s="579">
        <v>283.26</v>
      </c>
      <c r="AU134" s="84">
        <v>307.49</v>
      </c>
    </row>
    <row r="135" spans="1:47" ht="12.75" customHeight="1" x14ac:dyDescent="0.25">
      <c r="A135" s="621">
        <v>2005</v>
      </c>
      <c r="B135" s="970" t="s">
        <v>105</v>
      </c>
      <c r="C135" s="794">
        <f t="shared" ref="C135:L135" si="0">AVERAGE(C4:C15)</f>
        <v>2.2706499309448374</v>
      </c>
      <c r="D135" s="13">
        <f t="shared" si="0"/>
        <v>0.79912538866126182</v>
      </c>
      <c r="E135" s="13">
        <f t="shared" si="0"/>
        <v>4.1687945387945389</v>
      </c>
      <c r="F135" s="13">
        <f t="shared" si="0"/>
        <v>5.322326457275147</v>
      </c>
      <c r="G135" s="13">
        <f t="shared" si="0"/>
        <v>2.5813530713202577</v>
      </c>
      <c r="H135" s="13">
        <f t="shared" si="0"/>
        <v>2.4400643065051106</v>
      </c>
      <c r="I135" s="13">
        <f t="shared" si="0"/>
        <v>4.803710008451044</v>
      </c>
      <c r="J135" s="13">
        <f t="shared" si="0"/>
        <v>0.82655106636430908</v>
      </c>
      <c r="K135" s="13">
        <f t="shared" si="0"/>
        <v>3.4043884527728538</v>
      </c>
      <c r="L135" s="387">
        <f t="shared" si="0"/>
        <v>2.9666611884785046</v>
      </c>
      <c r="M135" s="369"/>
      <c r="N135" s="386">
        <f t="shared" ref="N135:AD135" si="1">AVERAGE(N4:N15)</f>
        <v>308.37444444444441</v>
      </c>
      <c r="O135" s="13">
        <f t="shared" si="1"/>
        <v>307.834</v>
      </c>
      <c r="P135" s="13">
        <f t="shared" si="1"/>
        <v>308.69199999999995</v>
      </c>
      <c r="Q135" s="13">
        <f t="shared" si="1"/>
        <v>309.66899999999998</v>
      </c>
      <c r="R135" s="13">
        <f t="shared" si="1"/>
        <v>308.14200000000005</v>
      </c>
      <c r="S135" s="13">
        <f t="shared" si="1"/>
        <v>308.87299999999999</v>
      </c>
      <c r="T135" s="387">
        <f t="shared" si="1"/>
        <v>306.59900000000005</v>
      </c>
      <c r="U135" s="388">
        <f t="shared" si="1"/>
        <v>304.50888888888892</v>
      </c>
      <c r="V135" s="386">
        <f t="shared" si="1"/>
        <v>311.94200000000001</v>
      </c>
      <c r="W135" s="13">
        <f t="shared" si="1"/>
        <v>312.41499999999996</v>
      </c>
      <c r="X135" s="13">
        <f t="shared" si="1"/>
        <v>309.69499999999999</v>
      </c>
      <c r="Y135" s="387">
        <f t="shared" si="1"/>
        <v>294.19200000000001</v>
      </c>
      <c r="Z135" s="386">
        <f t="shared" si="1"/>
        <v>1.73125</v>
      </c>
      <c r="AA135" s="13">
        <f t="shared" si="1"/>
        <v>0.1225</v>
      </c>
      <c r="AB135" s="13">
        <f t="shared" si="1"/>
        <v>0.48750000000000004</v>
      </c>
      <c r="AC135" s="13">
        <f t="shared" si="1"/>
        <v>0.31</v>
      </c>
      <c r="AD135" s="387">
        <f t="shared" si="1"/>
        <v>0.2071428571428571</v>
      </c>
      <c r="AE135" s="386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>
        <f>AVERAGE(AO4:AO15)</f>
        <v>309.26</v>
      </c>
      <c r="AP135" s="13"/>
      <c r="AQ135" s="13"/>
      <c r="AR135" s="13"/>
      <c r="AS135" s="13"/>
      <c r="AT135" s="13"/>
      <c r="AU135" s="387"/>
    </row>
    <row r="136" spans="1:47" x14ac:dyDescent="0.25">
      <c r="A136" s="585">
        <v>2006</v>
      </c>
      <c r="B136" s="971"/>
      <c r="C136" s="795">
        <f t="shared" ref="C136:L136" si="2">AVERAGE(C16:C27)</f>
        <v>2.6340000000000003</v>
      </c>
      <c r="D136" s="29">
        <f t="shared" si="2"/>
        <v>1.2375</v>
      </c>
      <c r="E136" s="29">
        <f t="shared" si="2"/>
        <v>5.0716666666666663</v>
      </c>
      <c r="F136" s="29">
        <f t="shared" si="2"/>
        <v>6.9433333333333325</v>
      </c>
      <c r="G136" s="29">
        <f t="shared" si="2"/>
        <v>2.9137500000000003</v>
      </c>
      <c r="H136" s="29">
        <f t="shared" si="2"/>
        <v>2.6500000000000004</v>
      </c>
      <c r="I136" s="29">
        <f t="shared" si="2"/>
        <v>4.2479999999999993</v>
      </c>
      <c r="J136" s="29">
        <f t="shared" si="2"/>
        <v>0.70500000000000007</v>
      </c>
      <c r="K136" s="29">
        <f t="shared" si="2"/>
        <v>4.266</v>
      </c>
      <c r="L136" s="75">
        <f t="shared" si="2"/>
        <v>5.94</v>
      </c>
      <c r="M136" s="370"/>
      <c r="N136" s="381">
        <f t="shared" ref="N136:AD136" si="3">AVERAGE(N16:N27)</f>
        <v>308.38571428571424</v>
      </c>
      <c r="O136" s="29">
        <f t="shared" si="3"/>
        <v>307.97999999999996</v>
      </c>
      <c r="P136" s="29">
        <f t="shared" si="3"/>
        <v>308.81142857142856</v>
      </c>
      <c r="Q136" s="29">
        <f t="shared" si="3"/>
        <v>309.69428571428574</v>
      </c>
      <c r="R136" s="29">
        <f t="shared" si="3"/>
        <v>308.51142857142855</v>
      </c>
      <c r="S136" s="29">
        <f t="shared" si="3"/>
        <v>309.09857142857146</v>
      </c>
      <c r="T136" s="75">
        <f t="shared" si="3"/>
        <v>306.88142857142856</v>
      </c>
      <c r="U136" s="382">
        <f t="shared" si="3"/>
        <v>305.19499999999999</v>
      </c>
      <c r="V136" s="381">
        <f t="shared" si="3"/>
        <v>312.27750000000009</v>
      </c>
      <c r="W136" s="29">
        <f t="shared" si="3"/>
        <v>312.82333333333327</v>
      </c>
      <c r="X136" s="29">
        <f t="shared" si="3"/>
        <v>309.85250000000002</v>
      </c>
      <c r="Y136" s="75">
        <f t="shared" si="3"/>
        <v>294.35249999999996</v>
      </c>
      <c r="Z136" s="381">
        <f t="shared" si="3"/>
        <v>2.0299999999999998</v>
      </c>
      <c r="AA136" s="29">
        <f t="shared" si="3"/>
        <v>0.10000000000000002</v>
      </c>
      <c r="AB136" s="29">
        <f t="shared" si="3"/>
        <v>0.48</v>
      </c>
      <c r="AC136" s="29">
        <f t="shared" si="3"/>
        <v>0.35666666666666663</v>
      </c>
      <c r="AD136" s="75">
        <f t="shared" si="3"/>
        <v>0.2</v>
      </c>
      <c r="AE136" s="381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>
        <f>AVERAGE(AO18:AO27)</f>
        <v>309.47000000000003</v>
      </c>
      <c r="AP136" s="29"/>
      <c r="AQ136" s="29"/>
      <c r="AR136" s="29"/>
      <c r="AS136" s="29"/>
      <c r="AT136" s="29"/>
      <c r="AU136" s="75"/>
    </row>
    <row r="137" spans="1:47" x14ac:dyDescent="0.25">
      <c r="A137" s="585">
        <v>2007</v>
      </c>
      <c r="B137" s="971"/>
      <c r="C137" s="795">
        <f t="shared" ref="C137:L137" si="4">AVERAGE(C28:C39)</f>
        <v>2.5975000000000001</v>
      </c>
      <c r="D137" s="29">
        <f t="shared" si="4"/>
        <v>1.5833333333333333</v>
      </c>
      <c r="E137" s="29">
        <f t="shared" si="4"/>
        <v>5.7925000000000004</v>
      </c>
      <c r="F137" s="29">
        <f t="shared" si="4"/>
        <v>6.83</v>
      </c>
      <c r="G137" s="29">
        <f t="shared" si="4"/>
        <v>2.8590909090909089</v>
      </c>
      <c r="H137" s="29">
        <f t="shared" si="4"/>
        <v>2.6790909090909092</v>
      </c>
      <c r="I137" s="29">
        <f t="shared" si="4"/>
        <v>5.87</v>
      </c>
      <c r="J137" s="29">
        <f t="shared" si="4"/>
        <v>0.60454545454545461</v>
      </c>
      <c r="K137" s="29">
        <f t="shared" si="4"/>
        <v>4.0199999999999996</v>
      </c>
      <c r="L137" s="75">
        <f t="shared" si="4"/>
        <v>5.6</v>
      </c>
      <c r="M137" s="370"/>
      <c r="N137" s="381">
        <f t="shared" ref="N137:AP137" si="5">AVERAGE(N28:N39)</f>
        <v>308.42</v>
      </c>
      <c r="O137" s="29">
        <f t="shared" si="5"/>
        <v>310.91199999999998</v>
      </c>
      <c r="P137" s="29">
        <f t="shared" si="5"/>
        <v>309.18400000000003</v>
      </c>
      <c r="Q137" s="29">
        <f t="shared" si="5"/>
        <v>311.26600000000002</v>
      </c>
      <c r="R137" s="29">
        <f t="shared" si="5"/>
        <v>308.93599999999998</v>
      </c>
      <c r="S137" s="29">
        <f t="shared" si="5"/>
        <v>308.82400000000001</v>
      </c>
      <c r="T137" s="75">
        <f t="shared" si="5"/>
        <v>306.786</v>
      </c>
      <c r="U137" s="382">
        <f t="shared" si="5"/>
        <v>304.66000000000003</v>
      </c>
      <c r="V137" s="381">
        <f t="shared" si="5"/>
        <v>312.26</v>
      </c>
      <c r="W137" s="29">
        <f t="shared" si="5"/>
        <v>312.76000000000005</v>
      </c>
      <c r="X137" s="29">
        <f t="shared" si="5"/>
        <v>310.27</v>
      </c>
      <c r="Y137" s="75">
        <f t="shared" si="5"/>
        <v>294.30333333333334</v>
      </c>
      <c r="Z137" s="381">
        <f t="shared" si="5"/>
        <v>2.09</v>
      </c>
      <c r="AA137" s="29">
        <f t="shared" si="5"/>
        <v>0.14500000000000002</v>
      </c>
      <c r="AB137" s="29">
        <f t="shared" si="5"/>
        <v>0.72</v>
      </c>
      <c r="AC137" s="29">
        <f t="shared" si="5"/>
        <v>0.36499999999999999</v>
      </c>
      <c r="AD137" s="75">
        <f t="shared" si="5"/>
        <v>0.20500000000000002</v>
      </c>
      <c r="AE137" s="381">
        <f t="shared" si="5"/>
        <v>310.61500000000001</v>
      </c>
      <c r="AF137" s="29">
        <f t="shared" si="5"/>
        <v>308.53666666666663</v>
      </c>
      <c r="AG137" s="29">
        <f t="shared" si="5"/>
        <v>308.47000000000003</v>
      </c>
      <c r="AH137" s="29">
        <f t="shared" si="5"/>
        <v>308.36666666666673</v>
      </c>
      <c r="AI137" s="29">
        <f t="shared" si="5"/>
        <v>310.3533333333333</v>
      </c>
      <c r="AJ137" s="29">
        <f t="shared" si="5"/>
        <v>309.22000000000003</v>
      </c>
      <c r="AK137" s="29">
        <f t="shared" si="5"/>
        <v>309.92333333333335</v>
      </c>
      <c r="AL137" s="29">
        <f t="shared" si="5"/>
        <v>310.07</v>
      </c>
      <c r="AM137" s="29">
        <f t="shared" si="5"/>
        <v>309.7</v>
      </c>
      <c r="AN137" s="29">
        <f t="shared" si="5"/>
        <v>310.06666666666666</v>
      </c>
      <c r="AO137" s="29">
        <f t="shared" si="5"/>
        <v>309.84000000000003</v>
      </c>
      <c r="AP137" s="29">
        <f t="shared" si="5"/>
        <v>308.51333333333332</v>
      </c>
      <c r="AQ137" s="29" t="s">
        <v>29</v>
      </c>
      <c r="AR137" s="29">
        <f>AVERAGE(AR28:AR39)</f>
        <v>306.71333333333337</v>
      </c>
      <c r="AS137" s="29">
        <f>AVERAGE(AS28:AS39)</f>
        <v>308.53000000000003</v>
      </c>
      <c r="AT137" s="29">
        <f>AVERAGE(AT28:AT39)</f>
        <v>284.36500000000001</v>
      </c>
      <c r="AU137" s="75">
        <f>AVERAGE(AU28:AU39)</f>
        <v>308.21333333333331</v>
      </c>
    </row>
    <row r="138" spans="1:47" x14ac:dyDescent="0.25">
      <c r="A138" s="585">
        <v>2008</v>
      </c>
      <c r="B138" s="971"/>
      <c r="C138" s="795">
        <f>AVERAGE(C40:C51)</f>
        <v>2.3250000000000002</v>
      </c>
      <c r="D138" s="29">
        <f>AVERAGE(D40:D51)</f>
        <v>0.64600000000000013</v>
      </c>
      <c r="E138" s="29">
        <f>AVERAGE(E40:E51)</f>
        <v>3.9050000000000002</v>
      </c>
      <c r="F138" s="29">
        <f>AVERAGE(E40:E51)</f>
        <v>3.9050000000000002</v>
      </c>
      <c r="G138" s="29">
        <f t="shared" ref="G138:L138" si="6">AVERAGE(G40:G51)</f>
        <v>2.524545454545454</v>
      </c>
      <c r="H138" s="29">
        <f t="shared" si="6"/>
        <v>2.3536363636363635</v>
      </c>
      <c r="I138" s="29">
        <f t="shared" si="6"/>
        <v>5.2175000000000002</v>
      </c>
      <c r="J138" s="29">
        <f t="shared" si="6"/>
        <v>0.56272727272727263</v>
      </c>
      <c r="K138" s="29">
        <f t="shared" si="6"/>
        <v>3.6949999999999998</v>
      </c>
      <c r="L138" s="75">
        <f t="shared" si="6"/>
        <v>2.3125</v>
      </c>
      <c r="M138" s="370"/>
      <c r="N138" s="381">
        <f t="shared" ref="N138:T138" si="7">AVERAGE(N40:N51)</f>
        <v>308.44</v>
      </c>
      <c r="O138" s="29">
        <f t="shared" si="7"/>
        <v>307.81599999999997</v>
      </c>
      <c r="P138" s="29">
        <f t="shared" si="7"/>
        <v>308.76400000000001</v>
      </c>
      <c r="Q138" s="29">
        <f t="shared" si="7"/>
        <v>309.74799999999999</v>
      </c>
      <c r="R138" s="29">
        <f t="shared" si="7"/>
        <v>308.13799999999998</v>
      </c>
      <c r="S138" s="29">
        <f t="shared" si="7"/>
        <v>308.90000000000003</v>
      </c>
      <c r="T138" s="75">
        <f t="shared" si="7"/>
        <v>306.58800000000002</v>
      </c>
      <c r="U138" s="382"/>
      <c r="V138" s="381">
        <f t="shared" ref="V138:AM138" si="8">AVERAGE(V40:V51)</f>
        <v>311.96999999999997</v>
      </c>
      <c r="W138" s="29">
        <f t="shared" si="8"/>
        <v>312.42999999999995</v>
      </c>
      <c r="X138" s="29">
        <f t="shared" si="8"/>
        <v>309.904</v>
      </c>
      <c r="Y138" s="75">
        <f t="shared" si="8"/>
        <v>294.27199999999999</v>
      </c>
      <c r="Z138" s="381">
        <f t="shared" si="8"/>
        <v>2.0949999999999998</v>
      </c>
      <c r="AA138" s="29">
        <f t="shared" si="8"/>
        <v>0.115</v>
      </c>
      <c r="AB138" s="29">
        <f t="shared" si="8"/>
        <v>0.70500000000000007</v>
      </c>
      <c r="AC138" s="29">
        <f t="shared" si="8"/>
        <v>0.33499999999999996</v>
      </c>
      <c r="AD138" s="75">
        <f t="shared" si="8"/>
        <v>0.19999999999999998</v>
      </c>
      <c r="AE138" s="381">
        <f t="shared" si="8"/>
        <v>310.07500000000005</v>
      </c>
      <c r="AF138" s="29">
        <f t="shared" si="8"/>
        <v>308.52</v>
      </c>
      <c r="AG138" s="29">
        <f t="shared" si="8"/>
        <v>308.27</v>
      </c>
      <c r="AH138" s="29">
        <f t="shared" si="8"/>
        <v>308.24</v>
      </c>
      <c r="AI138" s="29">
        <f t="shared" si="8"/>
        <v>309.65499999999997</v>
      </c>
      <c r="AJ138" s="29">
        <f t="shared" si="8"/>
        <v>309.03999999999996</v>
      </c>
      <c r="AK138" s="29">
        <f t="shared" si="8"/>
        <v>309.58500000000004</v>
      </c>
      <c r="AL138" s="29">
        <f t="shared" si="8"/>
        <v>309.72500000000002</v>
      </c>
      <c r="AM138" s="29">
        <f t="shared" si="8"/>
        <v>309.47000000000003</v>
      </c>
      <c r="AN138" s="29"/>
      <c r="AO138" s="29">
        <f>AVERAGE(AO40:AO51)</f>
        <v>309.51</v>
      </c>
      <c r="AP138" s="29">
        <f>AVERAGE(AP40:AP51)</f>
        <v>308.375</v>
      </c>
      <c r="AQ138" s="29" t="s">
        <v>29</v>
      </c>
      <c r="AR138" s="29">
        <f>AVERAGE(AR40:AR51)</f>
        <v>306.54500000000002</v>
      </c>
      <c r="AS138" s="29">
        <f>AVERAGE(AS40:AS51)</f>
        <v>308.45499999999998</v>
      </c>
      <c r="AT138" s="29">
        <f>AVERAGE(AT40:AT51)</f>
        <v>285.62</v>
      </c>
      <c r="AU138" s="75">
        <f>AVERAGE(AU40:AU51)</f>
        <v>308.14999999999998</v>
      </c>
    </row>
    <row r="139" spans="1:47" x14ac:dyDescent="0.25">
      <c r="A139" s="585">
        <v>2009</v>
      </c>
      <c r="B139" s="971"/>
      <c r="C139" s="795">
        <f t="shared" ref="C139:L139" si="9">AVERAGE(C52:C63)</f>
        <v>1.9700000000000002</v>
      </c>
      <c r="D139" s="29">
        <f t="shared" si="9"/>
        <v>0.35272727272727278</v>
      </c>
      <c r="E139" s="29">
        <f t="shared" si="9"/>
        <v>3.5625</v>
      </c>
      <c r="F139" s="29">
        <f t="shared" si="9"/>
        <v>2.1625000000000001</v>
      </c>
      <c r="G139" s="29">
        <f t="shared" si="9"/>
        <v>2.2145454545454544</v>
      </c>
      <c r="H139" s="29">
        <f t="shared" si="9"/>
        <v>2.1500000000000004</v>
      </c>
      <c r="I139" s="29">
        <f t="shared" si="9"/>
        <v>7.3174999999999999</v>
      </c>
      <c r="J139" s="29">
        <f t="shared" si="9"/>
        <v>0.57363636363636372</v>
      </c>
      <c r="K139" s="29">
        <f t="shared" si="9"/>
        <v>3.0749999999999997</v>
      </c>
      <c r="L139" s="75">
        <f t="shared" si="9"/>
        <v>5.5125000000000002</v>
      </c>
      <c r="M139" s="370"/>
      <c r="N139" s="381">
        <f t="shared" ref="N139:T139" si="10">AVERAGE(N54:N62)</f>
        <v>308.41400000000004</v>
      </c>
      <c r="O139" s="29">
        <f t="shared" si="10"/>
        <v>307.55399999999997</v>
      </c>
      <c r="P139" s="29">
        <f t="shared" si="10"/>
        <v>308.66199999999998</v>
      </c>
      <c r="Q139" s="29">
        <f t="shared" si="10"/>
        <v>309.68599999999998</v>
      </c>
      <c r="R139" s="29">
        <f t="shared" si="10"/>
        <v>307.93199999999996</v>
      </c>
      <c r="S139" s="29">
        <f t="shared" si="10"/>
        <v>308.75599999999997</v>
      </c>
      <c r="T139" s="75">
        <f t="shared" si="10"/>
        <v>306.58800000000002</v>
      </c>
      <c r="U139" s="382"/>
      <c r="V139" s="381">
        <f>AVERAGE(V54:V62)</f>
        <v>311.89999999999998</v>
      </c>
      <c r="W139" s="29">
        <f>AVERAGE(W54:W62)</f>
        <v>312.37600000000003</v>
      </c>
      <c r="X139" s="29">
        <f>AVERAGE(X54:X62)</f>
        <v>309.71199999999999</v>
      </c>
      <c r="Y139" s="75">
        <f>AVERAGE(Y54:Y62)</f>
        <v>294.15399999999994</v>
      </c>
      <c r="Z139" s="381">
        <f>AVERAGE(Z54:Z60)</f>
        <v>2.04</v>
      </c>
      <c r="AA139" s="29">
        <v>0.12</v>
      </c>
      <c r="AB139" s="29">
        <v>0.35</v>
      </c>
      <c r="AC139" s="29">
        <f>AVERAGE(AC54:AC61)</f>
        <v>0.22500000000000001</v>
      </c>
      <c r="AD139" s="75">
        <f>AVERAGE(AD54:AD61)</f>
        <v>1.4999999999999999E-2</v>
      </c>
      <c r="AE139" s="381">
        <f t="shared" ref="AE139:AM139" si="11">AVERAGE(AE56:AE60)</f>
        <v>309.94500000000005</v>
      </c>
      <c r="AF139" s="29">
        <f t="shared" si="11"/>
        <v>308.46500000000003</v>
      </c>
      <c r="AG139" s="29">
        <f t="shared" si="11"/>
        <v>308.14499999999998</v>
      </c>
      <c r="AH139" s="29">
        <f t="shared" si="11"/>
        <v>308.09500000000003</v>
      </c>
      <c r="AI139" s="29">
        <f t="shared" si="11"/>
        <v>309.43</v>
      </c>
      <c r="AJ139" s="29">
        <f t="shared" si="11"/>
        <v>308.82</v>
      </c>
      <c r="AK139" s="29">
        <f t="shared" si="11"/>
        <v>309.375</v>
      </c>
      <c r="AL139" s="29">
        <f t="shared" si="11"/>
        <v>309.49</v>
      </c>
      <c r="AM139" s="29">
        <f t="shared" si="11"/>
        <v>309.255</v>
      </c>
      <c r="AN139" s="29">
        <f>AVERAGE(AN54:AN60)</f>
        <v>309.51</v>
      </c>
      <c r="AO139" s="29">
        <f>AVERAGE(AO54:AO60)</f>
        <v>309.30500000000001</v>
      </c>
      <c r="AP139" s="29">
        <f>AVERAGE(AP54:AP60)</f>
        <v>308.22000000000003</v>
      </c>
      <c r="AQ139" s="29"/>
      <c r="AR139" s="29">
        <f>AVERAGE(AR56:AR60)</f>
        <v>307.27999999999997</v>
      </c>
      <c r="AS139" s="29">
        <f>AVERAGE(AS56:AS60)</f>
        <v>308.255</v>
      </c>
      <c r="AT139" s="29">
        <f>AVERAGE(AT56:AT60)</f>
        <v>283.83000000000004</v>
      </c>
      <c r="AU139" s="75">
        <f>AVERAGE(AU56:AU60)</f>
        <v>307.84000000000003</v>
      </c>
    </row>
    <row r="140" spans="1:47" x14ac:dyDescent="0.25">
      <c r="A140" s="585">
        <v>2010</v>
      </c>
      <c r="B140" s="972"/>
      <c r="C140" s="795">
        <f t="shared" ref="C140:L140" si="12">AVERAGE(C64:C74)</f>
        <v>5.6000000000000005</v>
      </c>
      <c r="D140" s="29">
        <f t="shared" si="12"/>
        <v>0.65</v>
      </c>
      <c r="E140" s="29">
        <f t="shared" si="12"/>
        <v>6.75</v>
      </c>
      <c r="F140" s="29">
        <f t="shared" si="12"/>
        <v>6.9749999999999996</v>
      </c>
      <c r="G140" s="29">
        <f t="shared" si="12"/>
        <v>4.6166666666666663</v>
      </c>
      <c r="H140" s="29">
        <f t="shared" si="12"/>
        <v>5.5333333333333341</v>
      </c>
      <c r="I140" s="29">
        <f t="shared" si="12"/>
        <v>11.8</v>
      </c>
      <c r="J140" s="29">
        <f t="shared" si="12"/>
        <v>3.4166666666666665</v>
      </c>
      <c r="K140" s="29">
        <f t="shared" si="12"/>
        <v>4.3999999999999995</v>
      </c>
      <c r="L140" s="75">
        <f t="shared" si="12"/>
        <v>20.725000000000001</v>
      </c>
      <c r="M140" s="370"/>
      <c r="N140" s="381">
        <f>AVERAGE(N65:N73)</f>
        <v>308.61799999999994</v>
      </c>
      <c r="O140" s="29">
        <f>AVERAGE(O65:O73)</f>
        <v>308.54400000000004</v>
      </c>
      <c r="P140" s="29">
        <f>AVERAGE(P64:P74)</f>
        <v>309.52000000000004</v>
      </c>
      <c r="Q140" s="29">
        <f>AVERAGE(Q64:Q74)</f>
        <v>310.37399999999997</v>
      </c>
      <c r="R140" s="29">
        <f>AVERAGE(R65:R73)</f>
        <v>308.5</v>
      </c>
      <c r="S140" s="29">
        <f>AVERAGE(S65:S73)</f>
        <v>309.96799999999996</v>
      </c>
      <c r="T140" s="75">
        <f>AVERAGE(T65:T73)</f>
        <v>307.14999999999998</v>
      </c>
      <c r="U140" s="382"/>
      <c r="V140" s="381">
        <f>AVERAGE(V65:V74)</f>
        <v>312.69600000000003</v>
      </c>
      <c r="W140" s="29">
        <f>AVERAGE(W65:W73)</f>
        <v>313.27599999999995</v>
      </c>
      <c r="X140" s="29">
        <f>AVERAGE(X64:X73)</f>
        <v>310.43199999999996</v>
      </c>
      <c r="Y140" s="75">
        <f>AVERAGE(Y65:Y73)</f>
        <v>294.49799999999999</v>
      </c>
      <c r="Z140" s="381">
        <f>AVERAGE(Z66:Z71)</f>
        <v>3.9049999999999998</v>
      </c>
      <c r="AA140" s="29">
        <f>AVERAGE(AA66:AA72)</f>
        <v>0.315</v>
      </c>
      <c r="AB140" s="29">
        <f>AVERAGE(AB65:AB72)</f>
        <v>0.56000000000000005</v>
      </c>
      <c r="AC140" s="29">
        <f>AVERAGE(AC65:AC73)</f>
        <v>0.28500000000000003</v>
      </c>
      <c r="AD140" s="75">
        <f>AVERAGE(AD65:AD73)</f>
        <v>2.5000000000000001E-2</v>
      </c>
      <c r="AE140" s="381">
        <f>AVERAGE(AE66:AE73)</f>
        <v>309.92</v>
      </c>
      <c r="AF140" s="29">
        <f>AVERAGE(AF66:AF73)</f>
        <v>308.72500000000002</v>
      </c>
      <c r="AG140" s="29">
        <f>AVERAGE(AG66:AG72)</f>
        <v>308.44499999999999</v>
      </c>
      <c r="AH140" s="29">
        <f>AVERAGE(AH66:AH72)</f>
        <v>308.40999999999997</v>
      </c>
      <c r="AI140" s="29">
        <f>AVERAGE(AI66:AI72)</f>
        <v>309.96500000000003</v>
      </c>
      <c r="AJ140" s="29">
        <f>AVERAGE(AJ66:AJ72)</f>
        <v>308.72000000000003</v>
      </c>
      <c r="AK140" s="29">
        <f>AVERAGE(AK66:AK73)</f>
        <v>309.24</v>
      </c>
      <c r="AL140" s="29">
        <f>AVERAGE(AL66:AL73)</f>
        <v>310.01</v>
      </c>
      <c r="AM140" s="29">
        <f>AVERAGE(AM66:AM72)</f>
        <v>309.71500000000003</v>
      </c>
      <c r="AN140" s="29">
        <f>AVERAGE(AN66:AN71)</f>
        <v>309.76499999999999</v>
      </c>
      <c r="AO140" s="29">
        <f>AVERAGE(AO66:AO72)</f>
        <v>309.71000000000004</v>
      </c>
      <c r="AP140" s="29">
        <f>AVERAGE(AP66:AP72)</f>
        <v>308.55</v>
      </c>
      <c r="AQ140" s="29"/>
      <c r="AR140" s="29">
        <f>AVERAGE(AR67:AR71)</f>
        <v>306.74</v>
      </c>
      <c r="AS140" s="29">
        <f>AVERAGE(AS66:AS72)</f>
        <v>308.53999999999996</v>
      </c>
      <c r="AT140" s="29">
        <f>AVERAGE(AT66:AT73)</f>
        <v>285.91500000000002</v>
      </c>
      <c r="AU140" s="75">
        <f>AVERAGE(AU66:AU73)</f>
        <v>308.47000000000003</v>
      </c>
    </row>
    <row r="141" spans="1:47" x14ac:dyDescent="0.25">
      <c r="A141" s="585">
        <v>2011</v>
      </c>
      <c r="B141" s="973"/>
      <c r="C141" s="795">
        <f t="shared" ref="C141:L141" si="13">AVERAGE(C75:C86)</f>
        <v>3.375</v>
      </c>
      <c r="D141" s="29">
        <f t="shared" si="13"/>
        <v>0.76666666666666661</v>
      </c>
      <c r="E141" s="29">
        <f t="shared" si="13"/>
        <v>4.7</v>
      </c>
      <c r="F141" s="29">
        <f t="shared" si="13"/>
        <v>5.1999999999999993</v>
      </c>
      <c r="G141" s="29">
        <f t="shared" si="13"/>
        <v>1.7249999999999999</v>
      </c>
      <c r="H141" s="29">
        <f t="shared" si="13"/>
        <v>1.4416666666666671</v>
      </c>
      <c r="I141" s="29">
        <f t="shared" si="13"/>
        <v>4.8250000000000002</v>
      </c>
      <c r="J141" s="29">
        <f t="shared" si="13"/>
        <v>2.0750000000000002</v>
      </c>
      <c r="K141" s="29">
        <f t="shared" si="13"/>
        <v>3.5</v>
      </c>
      <c r="L141" s="75">
        <f t="shared" si="13"/>
        <v>10.875</v>
      </c>
      <c r="M141" s="370"/>
      <c r="N141" s="381">
        <f t="shared" ref="N141:T141" si="14">AVERAGE(N75:N86)</f>
        <v>308.6516666666667</v>
      </c>
      <c r="O141" s="29">
        <f t="shared" si="14"/>
        <v>308.53666666666669</v>
      </c>
      <c r="P141" s="29">
        <f t="shared" si="14"/>
        <v>310.65666666666669</v>
      </c>
      <c r="Q141" s="29">
        <f t="shared" si="14"/>
        <v>313.66000000000003</v>
      </c>
      <c r="R141" s="29">
        <f t="shared" si="14"/>
        <v>308.84333333333331</v>
      </c>
      <c r="S141" s="29">
        <f t="shared" si="14"/>
        <v>309.77166666666665</v>
      </c>
      <c r="T141" s="75">
        <f t="shared" si="14"/>
        <v>306.93166666666667</v>
      </c>
      <c r="U141" s="370"/>
      <c r="V141" s="381">
        <f t="shared" ref="V141:AP141" si="15">AVERAGE(V75:V86)</f>
        <v>312.53166666666664</v>
      </c>
      <c r="W141" s="29">
        <f t="shared" si="15"/>
        <v>313.07</v>
      </c>
      <c r="X141" s="29">
        <f t="shared" si="15"/>
        <v>310.61666666666662</v>
      </c>
      <c r="Y141" s="75">
        <f t="shared" si="15"/>
        <v>294.26333333333338</v>
      </c>
      <c r="Z141" s="381">
        <f t="shared" si="15"/>
        <v>4.25</v>
      </c>
      <c r="AA141" s="29">
        <f t="shared" si="15"/>
        <v>0.15</v>
      </c>
      <c r="AB141" s="29">
        <f t="shared" si="15"/>
        <v>4</v>
      </c>
      <c r="AC141" s="29">
        <f t="shared" si="15"/>
        <v>0.5</v>
      </c>
      <c r="AD141" s="75">
        <f t="shared" si="15"/>
        <v>0.69</v>
      </c>
      <c r="AE141" s="381">
        <f t="shared" si="15"/>
        <v>310.12</v>
      </c>
      <c r="AF141" s="29">
        <f t="shared" si="15"/>
        <v>308.75</v>
      </c>
      <c r="AG141" s="29">
        <f t="shared" si="15"/>
        <v>308.60500000000002</v>
      </c>
      <c r="AH141" s="29">
        <f t="shared" si="15"/>
        <v>308.57000000000005</v>
      </c>
      <c r="AI141" s="29">
        <f t="shared" si="15"/>
        <v>310.48500000000001</v>
      </c>
      <c r="AJ141" s="29">
        <f t="shared" si="15"/>
        <v>309.60000000000002</v>
      </c>
      <c r="AK141" s="29">
        <f t="shared" si="15"/>
        <v>310.22000000000003</v>
      </c>
      <c r="AL141" s="29">
        <f t="shared" si="15"/>
        <v>309.94</v>
      </c>
      <c r="AM141" s="29">
        <f t="shared" si="15"/>
        <v>310.14</v>
      </c>
      <c r="AN141" s="29">
        <f t="shared" si="15"/>
        <v>309.95500000000004</v>
      </c>
      <c r="AO141" s="29">
        <f t="shared" si="15"/>
        <v>310.185</v>
      </c>
      <c r="AP141" s="29">
        <f t="shared" si="15"/>
        <v>308.76499999999999</v>
      </c>
      <c r="AQ141" s="29"/>
      <c r="AR141" s="29">
        <f>AVERAGE(AR75:AR86)</f>
        <v>306.8</v>
      </c>
      <c r="AS141" s="29">
        <f>AVERAGE(AS75:AS86)</f>
        <v>308.64499999999998</v>
      </c>
      <c r="AT141" s="29">
        <f>AVERAGE(AT75:AT86)</f>
        <v>284.94</v>
      </c>
      <c r="AU141" s="75">
        <f>AVERAGE(AU75:AU86)</f>
        <v>308.02</v>
      </c>
    </row>
    <row r="142" spans="1:47" x14ac:dyDescent="0.25">
      <c r="A142" s="585">
        <v>2012</v>
      </c>
      <c r="B142" s="973"/>
      <c r="C142" s="796">
        <f>AVERAGE(C87:C98)</f>
        <v>2.8779999999999997</v>
      </c>
      <c r="D142" s="396"/>
      <c r="E142" s="396">
        <f t="shared" ref="E142:L142" si="16">AVERAGE(E87:E98)</f>
        <v>4.8499999999999996</v>
      </c>
      <c r="F142" s="396">
        <f t="shared" si="16"/>
        <v>5.35</v>
      </c>
      <c r="G142" s="396">
        <f t="shared" si="16"/>
        <v>1.8800000000000001</v>
      </c>
      <c r="H142" s="396">
        <f t="shared" si="16"/>
        <v>1.8</v>
      </c>
      <c r="I142" s="396">
        <f t="shared" si="16"/>
        <v>4.5999999999999996</v>
      </c>
      <c r="J142" s="396">
        <f t="shared" si="16"/>
        <v>1.7200000000000002</v>
      </c>
      <c r="K142" s="396">
        <f t="shared" si="16"/>
        <v>3.8</v>
      </c>
      <c r="L142" s="81">
        <f t="shared" si="16"/>
        <v>8.5</v>
      </c>
      <c r="M142" s="775"/>
      <c r="N142" s="381">
        <f>AVERAGE(N87:N98)</f>
        <v>307.97666666666669</v>
      </c>
      <c r="O142" s="29">
        <f>AVERAGE(O87:O98)</f>
        <v>308.2</v>
      </c>
      <c r="P142" s="29">
        <f>AVERAGE(P87:P98)</f>
        <v>309.40500000000003</v>
      </c>
      <c r="Q142" s="29"/>
      <c r="R142" s="29"/>
      <c r="S142" s="29">
        <f>AVERAGE(S87:S98)</f>
        <v>309.34333333333331</v>
      </c>
      <c r="T142" s="75">
        <f>AVERAGE(T87:T98)</f>
        <v>306.79333333333335</v>
      </c>
      <c r="U142" s="370"/>
      <c r="V142" s="381">
        <f t="shared" ref="V142:AU142" si="17">AVERAGE(V87:V98)</f>
        <v>312.18833333333333</v>
      </c>
      <c r="W142" s="29">
        <f t="shared" si="17"/>
        <v>312.75166666666667</v>
      </c>
      <c r="X142" s="29">
        <f t="shared" si="17"/>
        <v>310.49333333333334</v>
      </c>
      <c r="Y142" s="75">
        <f t="shared" si="17"/>
        <v>294.18166666666667</v>
      </c>
      <c r="Z142" s="381">
        <f t="shared" si="17"/>
        <v>4.25</v>
      </c>
      <c r="AA142" s="29">
        <f t="shared" si="17"/>
        <v>0.2</v>
      </c>
      <c r="AB142" s="29">
        <f t="shared" si="17"/>
        <v>3.7</v>
      </c>
      <c r="AC142" s="29">
        <f t="shared" si="17"/>
        <v>0.35</v>
      </c>
      <c r="AD142" s="75">
        <f t="shared" si="17"/>
        <v>0.75</v>
      </c>
      <c r="AE142" s="381">
        <f t="shared" si="17"/>
        <v>310.22000000000003</v>
      </c>
      <c r="AF142" s="29">
        <f t="shared" si="17"/>
        <v>308.73500000000001</v>
      </c>
      <c r="AG142" s="29">
        <f t="shared" si="17"/>
        <v>308.57</v>
      </c>
      <c r="AH142" s="29">
        <f t="shared" si="17"/>
        <v>308.54499999999996</v>
      </c>
      <c r="AI142" s="29">
        <f t="shared" si="17"/>
        <v>310.39999999999998</v>
      </c>
      <c r="AJ142" s="29">
        <f t="shared" si="17"/>
        <v>309.54000000000002</v>
      </c>
      <c r="AK142" s="29">
        <f t="shared" si="17"/>
        <v>310.14999999999998</v>
      </c>
      <c r="AL142" s="29">
        <f t="shared" si="17"/>
        <v>310.27499999999998</v>
      </c>
      <c r="AM142" s="29">
        <f t="shared" si="17"/>
        <v>310.09000000000003</v>
      </c>
      <c r="AN142" s="29">
        <f t="shared" si="17"/>
        <v>310.34500000000003</v>
      </c>
      <c r="AO142" s="29">
        <f t="shared" si="17"/>
        <v>310.15499999999997</v>
      </c>
      <c r="AP142" s="29">
        <f t="shared" si="17"/>
        <v>308.69000000000005</v>
      </c>
      <c r="AQ142" s="29">
        <f t="shared" si="17"/>
        <v>18.75</v>
      </c>
      <c r="AR142" s="29">
        <f t="shared" si="17"/>
        <v>306.78499999999997</v>
      </c>
      <c r="AS142" s="29">
        <f t="shared" si="17"/>
        <v>308.64999999999998</v>
      </c>
      <c r="AT142" s="29">
        <f t="shared" si="17"/>
        <v>285.44000000000005</v>
      </c>
      <c r="AU142" s="75">
        <f t="shared" si="17"/>
        <v>308.05999999999995</v>
      </c>
    </row>
    <row r="143" spans="1:47" ht="13.8" thickBot="1" x14ac:dyDescent="0.3">
      <c r="A143" s="850">
        <v>2013</v>
      </c>
      <c r="B143" s="973"/>
      <c r="C143" s="383">
        <f>AVERAGE(C99:C110)</f>
        <v>2.08</v>
      </c>
      <c r="D143" s="396"/>
      <c r="E143" s="121">
        <f t="shared" ref="E143:L143" si="18">AVERAGE(E99:E110)</f>
        <v>3.9750000000000005</v>
      </c>
      <c r="F143" s="121">
        <f t="shared" si="18"/>
        <v>4.3499999999999996</v>
      </c>
      <c r="G143" s="121">
        <f t="shared" si="18"/>
        <v>2.2999999999999998</v>
      </c>
      <c r="H143" s="121">
        <f t="shared" si="18"/>
        <v>3.38</v>
      </c>
      <c r="I143" s="121">
        <f t="shared" si="18"/>
        <v>10.875</v>
      </c>
      <c r="J143" s="121">
        <f t="shared" si="18"/>
        <v>1.86</v>
      </c>
      <c r="K143" s="121">
        <f t="shared" si="18"/>
        <v>3.6</v>
      </c>
      <c r="L143" s="793">
        <f t="shared" si="18"/>
        <v>13.525</v>
      </c>
      <c r="M143" s="775"/>
      <c r="N143" s="383">
        <f t="shared" ref="N143:T143" si="19">AVERAGE(N99:N110)</f>
        <v>308.08166666666671</v>
      </c>
      <c r="O143" s="36">
        <f t="shared" si="19"/>
        <v>307.89666666666665</v>
      </c>
      <c r="P143" s="36">
        <f t="shared" si="19"/>
        <v>308.83166666666665</v>
      </c>
      <c r="Q143" s="36">
        <f t="shared" si="19"/>
        <v>309.27999999999997</v>
      </c>
      <c r="R143" s="36">
        <f t="shared" si="19"/>
        <v>307.79000000000002</v>
      </c>
      <c r="S143" s="36">
        <f t="shared" si="19"/>
        <v>309.12</v>
      </c>
      <c r="T143" s="384">
        <f t="shared" si="19"/>
        <v>306.67333333333335</v>
      </c>
      <c r="U143" s="775"/>
      <c r="V143" s="383">
        <f t="shared" ref="V143:AU143" si="20">AVERAGE(V99:V110)</f>
        <v>312.02</v>
      </c>
      <c r="W143" s="36">
        <f t="shared" si="20"/>
        <v>312.60833333333329</v>
      </c>
      <c r="X143" s="36">
        <f t="shared" si="20"/>
        <v>309.60833333333335</v>
      </c>
      <c r="Y143" s="384">
        <f t="shared" si="20"/>
        <v>294.17</v>
      </c>
      <c r="Z143" s="383">
        <f t="shared" si="20"/>
        <v>1.65</v>
      </c>
      <c r="AA143" s="36">
        <f t="shared" si="20"/>
        <v>0.15000000000000002</v>
      </c>
      <c r="AB143" s="36">
        <f t="shared" si="20"/>
        <v>1.45</v>
      </c>
      <c r="AC143" s="29">
        <f t="shared" si="20"/>
        <v>0</v>
      </c>
      <c r="AD143" s="384">
        <f t="shared" si="20"/>
        <v>0.41499999999999998</v>
      </c>
      <c r="AE143" s="383">
        <f t="shared" si="20"/>
        <v>309.89499999999998</v>
      </c>
      <c r="AF143" s="36">
        <f t="shared" si="20"/>
        <v>308.19666666666666</v>
      </c>
      <c r="AG143" s="36">
        <f t="shared" si="20"/>
        <v>307.91333333333336</v>
      </c>
      <c r="AH143" s="36">
        <f t="shared" si="20"/>
        <v>307.84999999999997</v>
      </c>
      <c r="AI143" s="36">
        <f t="shared" si="20"/>
        <v>309.51</v>
      </c>
      <c r="AJ143" s="36">
        <f t="shared" si="20"/>
        <v>308.54666666666662</v>
      </c>
      <c r="AK143" s="36">
        <f t="shared" si="20"/>
        <v>309.08999999999997</v>
      </c>
      <c r="AL143" s="36">
        <f t="shared" si="20"/>
        <v>309.22999999999996</v>
      </c>
      <c r="AM143" s="36">
        <f t="shared" si="20"/>
        <v>309.13666666666666</v>
      </c>
      <c r="AN143" s="36">
        <f t="shared" si="20"/>
        <v>309.23666666666662</v>
      </c>
      <c r="AO143" s="36">
        <f t="shared" si="20"/>
        <v>309.01666666666665</v>
      </c>
      <c r="AP143" s="36">
        <f t="shared" si="20"/>
        <v>308</v>
      </c>
      <c r="AQ143" s="29" t="e">
        <f t="shared" si="20"/>
        <v>#DIV/0!</v>
      </c>
      <c r="AR143" s="36">
        <f t="shared" si="20"/>
        <v>306.22999999999996</v>
      </c>
      <c r="AS143" s="36">
        <f t="shared" si="20"/>
        <v>308.00666666666666</v>
      </c>
      <c r="AT143" s="36">
        <f t="shared" si="20"/>
        <v>284.5</v>
      </c>
      <c r="AU143" s="384">
        <f t="shared" si="20"/>
        <v>307.48500000000001</v>
      </c>
    </row>
    <row r="144" spans="1:47" ht="13.8" thickBot="1" x14ac:dyDescent="0.3">
      <c r="A144" s="622">
        <v>2014</v>
      </c>
      <c r="B144" s="973"/>
      <c r="C144" s="383">
        <f>AVERAGE(C111:C122)</f>
        <v>1.8199999999999998</v>
      </c>
      <c r="D144" s="36"/>
      <c r="E144" s="121">
        <f t="shared" ref="E144:L144" si="21">AVERAGE(E111:E122)</f>
        <v>3.2499999999999996</v>
      </c>
      <c r="F144" s="121">
        <f t="shared" si="21"/>
        <v>3.625</v>
      </c>
      <c r="G144" s="121">
        <f t="shared" si="21"/>
        <v>1.8</v>
      </c>
      <c r="H144" s="121">
        <f t="shared" si="21"/>
        <v>2.06</v>
      </c>
      <c r="I144" s="121">
        <f t="shared" si="21"/>
        <v>4.25</v>
      </c>
      <c r="J144" s="121">
        <f t="shared" si="21"/>
        <v>1.8</v>
      </c>
      <c r="K144" s="121">
        <f t="shared" si="21"/>
        <v>3.4750000000000001</v>
      </c>
      <c r="L144" s="793">
        <f t="shared" si="21"/>
        <v>6.4499999999999993</v>
      </c>
      <c r="M144" s="371"/>
      <c r="N144" s="383">
        <f t="shared" ref="N144:T144" si="22">AVERAGE(N111:N122)</f>
        <v>308.10499999999996</v>
      </c>
      <c r="O144" s="36">
        <f t="shared" si="22"/>
        <v>307.67500000000001</v>
      </c>
      <c r="P144" s="36">
        <f t="shared" si="22"/>
        <v>308.44166666666666</v>
      </c>
      <c r="Q144" s="36">
        <f t="shared" si="22"/>
        <v>309.33166666666665</v>
      </c>
      <c r="R144" s="36">
        <f t="shared" si="22"/>
        <v>307.75166666666667</v>
      </c>
      <c r="S144" s="36">
        <f t="shared" si="22"/>
        <v>308.68333333333334</v>
      </c>
      <c r="T144" s="384">
        <f t="shared" si="22"/>
        <v>306.48833333333334</v>
      </c>
      <c r="U144" s="371"/>
      <c r="V144" s="383">
        <f t="shared" ref="V144:AP144" si="23">AVERAGE(V111:V122)</f>
        <v>311.72999999999996</v>
      </c>
      <c r="W144" s="36">
        <f t="shared" si="23"/>
        <v>312.19500000000005</v>
      </c>
      <c r="X144" s="36">
        <f t="shared" si="23"/>
        <v>309.38166666666666</v>
      </c>
      <c r="Y144" s="384">
        <f t="shared" si="23"/>
        <v>294.17166666666662</v>
      </c>
      <c r="Z144" s="383">
        <f t="shared" si="23"/>
        <v>1.7000000000000002</v>
      </c>
      <c r="AA144" s="36">
        <f t="shared" si="23"/>
        <v>0.16499999999999998</v>
      </c>
      <c r="AB144" s="36">
        <f t="shared" si="23"/>
        <v>1.4</v>
      </c>
      <c r="AC144" s="29">
        <f t="shared" si="23"/>
        <v>0</v>
      </c>
      <c r="AD144" s="384">
        <f t="shared" si="23"/>
        <v>0.64999999999999991</v>
      </c>
      <c r="AE144" s="383" t="e">
        <f t="shared" si="23"/>
        <v>#DIV/0!</v>
      </c>
      <c r="AF144" s="36" t="e">
        <f>AVERAGE(AF111:AF122)</f>
        <v>#DIV/0!</v>
      </c>
      <c r="AG144" s="36">
        <f t="shared" si="23"/>
        <v>307.9133333333333</v>
      </c>
      <c r="AH144" s="36">
        <f t="shared" si="23"/>
        <v>307.90000000000003</v>
      </c>
      <c r="AI144" s="36">
        <f t="shared" si="23"/>
        <v>309.50666666666666</v>
      </c>
      <c r="AJ144" s="36">
        <f t="shared" si="23"/>
        <v>308.60666666666674</v>
      </c>
      <c r="AK144" s="36">
        <f t="shared" si="23"/>
        <v>309.06666666666666</v>
      </c>
      <c r="AL144" s="36">
        <f t="shared" si="23"/>
        <v>309.33666666666664</v>
      </c>
      <c r="AM144" s="36">
        <f t="shared" si="23"/>
        <v>308.99333333333334</v>
      </c>
      <c r="AN144" s="36">
        <f t="shared" si="23"/>
        <v>309.27333333333337</v>
      </c>
      <c r="AO144" s="36">
        <f t="shared" si="23"/>
        <v>309.02000000000004</v>
      </c>
      <c r="AP144" s="36">
        <f t="shared" si="23"/>
        <v>307.98</v>
      </c>
      <c r="AQ144" s="29" t="e">
        <f>AVERAGE(AQ111:AQ1122)</f>
        <v>#DIV/0!</v>
      </c>
      <c r="AR144" s="36">
        <f>AVERAGE(AR111:AR122)</f>
        <v>306.19</v>
      </c>
      <c r="AS144" s="36">
        <f>AVERAGE(AS111:AS122)</f>
        <v>307.99666666666667</v>
      </c>
      <c r="AT144" s="36">
        <f>AVERAGE(AT111:AT122)</f>
        <v>284.52333333333337</v>
      </c>
      <c r="AU144" s="384">
        <f>AVERAGE(AU111:AU122)</f>
        <v>307.92333333333335</v>
      </c>
    </row>
    <row r="145" spans="1:47" ht="13.8" thickBot="1" x14ac:dyDescent="0.3">
      <c r="A145" s="622">
        <v>2015</v>
      </c>
      <c r="B145" s="974"/>
      <c r="C145" s="383">
        <f>AVERAGE(C123:C134)</f>
        <v>1.3720000000000001</v>
      </c>
      <c r="D145" s="36"/>
      <c r="E145" s="121">
        <f t="shared" ref="E145:L145" si="24">AVERAGE(E123:E134)</f>
        <v>2.4899999999999998</v>
      </c>
      <c r="F145" s="121">
        <f t="shared" si="24"/>
        <v>1.5</v>
      </c>
      <c r="G145" s="121">
        <f t="shared" si="24"/>
        <v>1.39</v>
      </c>
      <c r="H145" s="121">
        <f t="shared" si="24"/>
        <v>1.8800000000000001</v>
      </c>
      <c r="I145" s="121">
        <f t="shared" si="24"/>
        <v>4.6599999999999993</v>
      </c>
      <c r="J145" s="121">
        <f t="shared" si="24"/>
        <v>1.3399999999999999</v>
      </c>
      <c r="K145" s="121">
        <f t="shared" si="24"/>
        <v>2.06</v>
      </c>
      <c r="L145" s="793">
        <f t="shared" si="24"/>
        <v>3.1399999999999997</v>
      </c>
      <c r="M145" s="371"/>
      <c r="N145" s="383">
        <f t="shared" ref="N145:T145" si="25">AVERAGE(N123:N134)</f>
        <v>308.27999999999997</v>
      </c>
      <c r="O145" s="36">
        <f t="shared" si="25"/>
        <v>307.6583333333333</v>
      </c>
      <c r="P145" s="36">
        <f t="shared" si="25"/>
        <v>308.29666666666668</v>
      </c>
      <c r="Q145" s="36">
        <f t="shared" si="25"/>
        <v>309.18</v>
      </c>
      <c r="R145" s="36">
        <f t="shared" si="25"/>
        <v>307.16166666666669</v>
      </c>
      <c r="S145" s="36">
        <f t="shared" si="25"/>
        <v>308.66333333333336</v>
      </c>
      <c r="T145" s="384">
        <f t="shared" si="25"/>
        <v>306.32499999999999</v>
      </c>
      <c r="U145" s="371"/>
      <c r="V145" s="383">
        <f t="shared" ref="V145:AU145" si="26">AVERAGE(V123:V134)</f>
        <v>311.72166666666664</v>
      </c>
      <c r="W145" s="36">
        <f t="shared" si="26"/>
        <v>312.12666666666672</v>
      </c>
      <c r="X145" s="36">
        <f t="shared" si="26"/>
        <v>309.35166666666669</v>
      </c>
      <c r="Y145" s="384">
        <f t="shared" si="26"/>
        <v>294.07166666666672</v>
      </c>
      <c r="Z145" s="383">
        <f t="shared" si="26"/>
        <v>1.55</v>
      </c>
      <c r="AA145" s="36">
        <f t="shared" si="26"/>
        <v>0.125</v>
      </c>
      <c r="AB145" s="36">
        <f t="shared" si="26"/>
        <v>0.57499999999999996</v>
      </c>
      <c r="AC145" s="29">
        <f t="shared" si="26"/>
        <v>0</v>
      </c>
      <c r="AD145" s="384">
        <f t="shared" si="26"/>
        <v>0.2</v>
      </c>
      <c r="AE145" s="383">
        <f t="shared" si="26"/>
        <v>309.34666666666664</v>
      </c>
      <c r="AF145" s="36">
        <f t="shared" si="26"/>
        <v>308.2</v>
      </c>
      <c r="AG145" s="36">
        <f t="shared" si="26"/>
        <v>307.87</v>
      </c>
      <c r="AH145" s="36">
        <f t="shared" si="26"/>
        <v>307.88499999999999</v>
      </c>
      <c r="AI145" s="36">
        <f t="shared" si="26"/>
        <v>309.185</v>
      </c>
      <c r="AJ145" s="36">
        <f t="shared" si="26"/>
        <v>308.57</v>
      </c>
      <c r="AK145" s="36">
        <f t="shared" si="26"/>
        <v>309.13</v>
      </c>
      <c r="AL145" s="36">
        <f t="shared" si="26"/>
        <v>309.17500000000001</v>
      </c>
      <c r="AM145" s="36">
        <f t="shared" si="26"/>
        <v>308.80666666666667</v>
      </c>
      <c r="AN145" s="36">
        <f t="shared" si="26"/>
        <v>309.20000000000005</v>
      </c>
      <c r="AO145" s="36">
        <f t="shared" si="26"/>
        <v>309.08500000000004</v>
      </c>
      <c r="AP145" s="36">
        <f t="shared" si="26"/>
        <v>307.95999999999998</v>
      </c>
      <c r="AQ145" s="29">
        <f t="shared" si="26"/>
        <v>19.46</v>
      </c>
      <c r="AR145" s="36">
        <f t="shared" si="26"/>
        <v>306.00666666666666</v>
      </c>
      <c r="AS145" s="36">
        <f t="shared" si="26"/>
        <v>307.56</v>
      </c>
      <c r="AT145" s="36">
        <f t="shared" si="26"/>
        <v>284.49</v>
      </c>
      <c r="AU145" s="384">
        <f t="shared" si="26"/>
        <v>307.60666666666663</v>
      </c>
    </row>
    <row r="146" spans="1:47" x14ac:dyDescent="0.25">
      <c r="J146" s="19"/>
      <c r="O146" s="19"/>
      <c r="P146" s="19"/>
      <c r="Q146" s="19"/>
      <c r="R146" s="19"/>
      <c r="AE146" s="19"/>
    </row>
    <row r="147" spans="1:47" x14ac:dyDescent="0.25">
      <c r="J147" s="19"/>
      <c r="O147" s="19"/>
      <c r="P147" s="19"/>
      <c r="Q147" s="19"/>
      <c r="R147" s="19"/>
      <c r="AE147" s="19"/>
    </row>
    <row r="148" spans="1:47" x14ac:dyDescent="0.25">
      <c r="J148" s="19"/>
      <c r="O148" s="19"/>
      <c r="P148" s="19"/>
      <c r="Q148" s="19"/>
      <c r="R148" s="19"/>
      <c r="AE148" s="19"/>
    </row>
    <row r="149" spans="1:47" x14ac:dyDescent="0.25">
      <c r="J149" s="19"/>
      <c r="O149" s="19"/>
      <c r="P149" s="19"/>
      <c r="Q149" s="19"/>
      <c r="R149" s="19"/>
      <c r="AB149" s="19"/>
      <c r="AC149" s="19"/>
      <c r="AD149" s="19"/>
      <c r="AE149" s="19"/>
    </row>
    <row r="150" spans="1:47" x14ac:dyDescent="0.25">
      <c r="J150" s="19"/>
      <c r="O150" s="19"/>
      <c r="P150" s="19"/>
      <c r="Q150" s="19"/>
      <c r="R150" s="19"/>
      <c r="AB150" s="19"/>
      <c r="AC150" s="19"/>
      <c r="AD150" s="19"/>
      <c r="AE150" s="19"/>
    </row>
    <row r="151" spans="1:47" x14ac:dyDescent="0.25">
      <c r="J151" s="19"/>
      <c r="O151" s="19"/>
      <c r="AB151" s="19"/>
      <c r="AC151" s="19"/>
      <c r="AD151" s="19"/>
      <c r="AE151" s="19"/>
    </row>
    <row r="152" spans="1:47" x14ac:dyDescent="0.25">
      <c r="AB152" s="19"/>
      <c r="AC152" s="19"/>
      <c r="AD152" s="19"/>
      <c r="AE152" s="19"/>
    </row>
    <row r="153" spans="1:47" x14ac:dyDescent="0.25">
      <c r="AB153" s="19"/>
      <c r="AC153" s="19"/>
      <c r="AD153" s="19"/>
      <c r="AE153" s="19"/>
    </row>
    <row r="154" spans="1:47" x14ac:dyDescent="0.25">
      <c r="AE154" s="19"/>
    </row>
    <row r="155" spans="1:47" x14ac:dyDescent="0.25">
      <c r="AE155" s="19"/>
    </row>
    <row r="156" spans="1:47" x14ac:dyDescent="0.25">
      <c r="AE156" s="19"/>
    </row>
    <row r="157" spans="1:47" x14ac:dyDescent="0.25">
      <c r="AE157" s="19"/>
    </row>
  </sheetData>
  <mergeCells count="58">
    <mergeCell ref="A16:A27"/>
    <mergeCell ref="D1:D3"/>
    <mergeCell ref="E1:E3"/>
    <mergeCell ref="B135:B145"/>
    <mergeCell ref="A64:A74"/>
    <mergeCell ref="A52:A63"/>
    <mergeCell ref="A75:A86"/>
    <mergeCell ref="A99:A110"/>
    <mergeCell ref="A87:A98"/>
    <mergeCell ref="A123:A134"/>
    <mergeCell ref="AU1:AU3"/>
    <mergeCell ref="AD1:AD3"/>
    <mergeCell ref="AC1:AC3"/>
    <mergeCell ref="AB1:AB3"/>
    <mergeCell ref="AQ1:AQ3"/>
    <mergeCell ref="AR1:AR3"/>
    <mergeCell ref="AS1:AS3"/>
    <mergeCell ref="AT1:AT3"/>
    <mergeCell ref="AM1:AM3"/>
    <mergeCell ref="AN1:AN3"/>
    <mergeCell ref="AH1:AH3"/>
    <mergeCell ref="AO1:AO3"/>
    <mergeCell ref="AP1:AP3"/>
    <mergeCell ref="AI1:AI3"/>
    <mergeCell ref="AJ1:AJ3"/>
    <mergeCell ref="AK1:AK3"/>
    <mergeCell ref="AL1:AL3"/>
    <mergeCell ref="AE1:AE3"/>
    <mergeCell ref="AF1:AF3"/>
    <mergeCell ref="AG1:AG3"/>
    <mergeCell ref="N1:N3"/>
    <mergeCell ref="S1:S3"/>
    <mergeCell ref="O1:O3"/>
    <mergeCell ref="AA1:AA3"/>
    <mergeCell ref="Z1:Z3"/>
    <mergeCell ref="Y1:Y3"/>
    <mergeCell ref="T1:T3"/>
    <mergeCell ref="U1:U3"/>
    <mergeCell ref="V1:V3"/>
    <mergeCell ref="W1:W3"/>
    <mergeCell ref="X1:X3"/>
    <mergeCell ref="P1:P3"/>
    <mergeCell ref="Q1:Q3"/>
    <mergeCell ref="R1:R3"/>
    <mergeCell ref="A111:A122"/>
    <mergeCell ref="G1:G3"/>
    <mergeCell ref="H1:H3"/>
    <mergeCell ref="I1:I3"/>
    <mergeCell ref="L1:L3"/>
    <mergeCell ref="M1:M3"/>
    <mergeCell ref="J1:J3"/>
    <mergeCell ref="K1:K3"/>
    <mergeCell ref="F1:F3"/>
    <mergeCell ref="A28:A39"/>
    <mergeCell ref="C1:C3"/>
    <mergeCell ref="B1:B3"/>
    <mergeCell ref="A40:A51"/>
    <mergeCell ref="A4:A1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24" orientation="landscape" r:id="rId1"/>
  <headerFooter alignWithMargins="0"/>
  <rowBreaks count="1" manualBreakCount="1"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59"/>
  <sheetViews>
    <sheetView topLeftCell="B1" workbookViewId="0">
      <selection activeCell="P2" sqref="P2:R2"/>
    </sheetView>
  </sheetViews>
  <sheetFormatPr defaultRowHeight="13.2" x14ac:dyDescent="0.25"/>
  <cols>
    <col min="1" max="1" width="30.6640625" customWidth="1"/>
    <col min="5" max="6" width="9.109375" customWidth="1"/>
  </cols>
  <sheetData>
    <row r="2" spans="2:27" ht="15.6" x14ac:dyDescent="0.3">
      <c r="P2" s="990" t="s">
        <v>79</v>
      </c>
      <c r="Q2" s="990"/>
      <c r="R2" s="991"/>
    </row>
    <row r="5" spans="2:27" ht="12.75" customHeight="1" x14ac:dyDescent="0.25"/>
    <row r="6" spans="2:27" ht="15.6" x14ac:dyDescent="0.3">
      <c r="T6" s="236"/>
      <c r="U6" s="856"/>
      <c r="W6" s="990"/>
      <c r="X6" s="990"/>
      <c r="Z6" s="990"/>
      <c r="AA6" s="990"/>
    </row>
    <row r="7" spans="2:27" ht="19.5" customHeight="1" x14ac:dyDescent="0.3">
      <c r="B7" s="992" t="s">
        <v>195</v>
      </c>
      <c r="C7" s="992"/>
      <c r="D7" s="992"/>
      <c r="E7" s="992"/>
      <c r="F7" s="992"/>
      <c r="G7" s="992"/>
      <c r="H7" s="992"/>
      <c r="I7" s="992"/>
      <c r="J7" s="992"/>
      <c r="K7" s="992"/>
      <c r="L7" s="992"/>
      <c r="M7" s="992"/>
      <c r="N7" s="992"/>
      <c r="O7" s="992"/>
      <c r="P7" s="992"/>
      <c r="Q7" s="992"/>
      <c r="R7" s="992"/>
      <c r="S7" s="992"/>
    </row>
    <row r="8" spans="2:27" ht="34.5" customHeight="1" x14ac:dyDescent="0.3">
      <c r="B8" s="855"/>
      <c r="C8" s="855"/>
      <c r="D8" s="855"/>
      <c r="E8" s="855"/>
      <c r="F8" s="855"/>
      <c r="G8" s="855"/>
      <c r="H8" s="855"/>
      <c r="I8" s="855"/>
      <c r="J8" s="855"/>
      <c r="K8" s="855"/>
      <c r="L8" s="855"/>
      <c r="M8" s="855"/>
      <c r="N8" s="855"/>
      <c r="O8" s="855"/>
      <c r="P8" s="855"/>
      <c r="Q8" s="855"/>
      <c r="R8" s="855"/>
      <c r="S8" s="855"/>
    </row>
    <row r="9" spans="2:27" ht="15.6" x14ac:dyDescent="0.3">
      <c r="B9" s="993" t="s">
        <v>81</v>
      </c>
      <c r="C9" s="993"/>
      <c r="D9" s="993"/>
      <c r="E9" s="993"/>
      <c r="F9" s="993"/>
      <c r="G9" s="993"/>
      <c r="H9" s="993"/>
      <c r="I9" s="993"/>
      <c r="J9" s="993"/>
      <c r="K9" s="993"/>
      <c r="L9" s="993"/>
      <c r="M9" s="993"/>
      <c r="N9" s="993"/>
      <c r="O9" s="993"/>
      <c r="P9" s="993"/>
      <c r="Q9" s="993"/>
      <c r="R9" s="993"/>
      <c r="S9" s="993"/>
      <c r="T9" s="993"/>
    </row>
    <row r="10" spans="2:27" ht="36.75" customHeight="1" x14ac:dyDescent="0.3">
      <c r="B10" s="857"/>
      <c r="C10" s="857"/>
      <c r="D10" s="857"/>
      <c r="E10" s="857"/>
      <c r="F10" s="857"/>
      <c r="G10" s="857"/>
      <c r="H10" s="857"/>
      <c r="I10" s="857"/>
      <c r="J10" s="857"/>
      <c r="K10" s="857"/>
      <c r="L10" s="857"/>
      <c r="M10" s="857"/>
      <c r="N10" s="857"/>
      <c r="O10" s="857"/>
      <c r="P10" s="857"/>
      <c r="Q10" s="857"/>
      <c r="R10" s="857"/>
      <c r="S10" s="857"/>
    </row>
    <row r="11" spans="2:27" ht="13.8" thickBot="1" x14ac:dyDescent="0.3"/>
    <row r="12" spans="2:27" ht="13.8" thickBot="1" x14ac:dyDescent="0.3">
      <c r="B12" s="239"/>
      <c r="C12" s="240"/>
      <c r="D12" s="240"/>
      <c r="E12" s="240"/>
      <c r="F12" s="987">
        <v>2016</v>
      </c>
      <c r="G12" s="988"/>
      <c r="H12" s="988"/>
      <c r="I12" s="988"/>
      <c r="J12" s="988"/>
      <c r="K12" s="988"/>
      <c r="L12" s="988"/>
      <c r="M12" s="988"/>
      <c r="N12" s="988"/>
      <c r="O12" s="988"/>
      <c r="P12" s="988"/>
      <c r="Q12" s="989"/>
      <c r="R12" s="859"/>
    </row>
    <row r="13" spans="2:27" ht="13.8" thickBot="1" x14ac:dyDescent="0.3">
      <c r="B13" s="242"/>
      <c r="C13" s="243"/>
      <c r="D13" s="243"/>
      <c r="E13" s="243"/>
      <c r="F13" s="987"/>
      <c r="G13" s="994"/>
      <c r="H13" s="995" t="s">
        <v>3</v>
      </c>
      <c r="I13" s="996"/>
      <c r="J13" s="996" t="s">
        <v>5</v>
      </c>
      <c r="K13" s="996"/>
      <c r="L13" s="997" t="s">
        <v>7</v>
      </c>
      <c r="M13" s="995"/>
      <c r="N13" s="997" t="s">
        <v>9</v>
      </c>
      <c r="O13" s="998"/>
      <c r="P13" s="997" t="s">
        <v>11</v>
      </c>
      <c r="Q13" s="998"/>
      <c r="R13" s="859"/>
    </row>
    <row r="14" spans="2:27" ht="13.8" thickBot="1" x14ac:dyDescent="0.3">
      <c r="B14" s="999"/>
      <c r="C14" s="1001" t="s">
        <v>30</v>
      </c>
      <c r="D14" s="1001" t="s">
        <v>155</v>
      </c>
      <c r="E14" s="1003" t="s">
        <v>32</v>
      </c>
      <c r="F14" s="987" t="s">
        <v>33</v>
      </c>
      <c r="G14" s="988"/>
      <c r="H14" s="988"/>
      <c r="I14" s="988"/>
      <c r="J14" s="988"/>
      <c r="K14" s="988"/>
      <c r="L14" s="988"/>
      <c r="M14" s="988"/>
      <c r="N14" s="988"/>
      <c r="O14" s="988"/>
      <c r="P14" s="988"/>
      <c r="Q14" s="989"/>
      <c r="R14" s="859"/>
      <c r="S14" s="859"/>
    </row>
    <row r="15" spans="2:27" ht="13.8" thickBot="1" x14ac:dyDescent="0.3">
      <c r="B15" s="1000"/>
      <c r="C15" s="1002"/>
      <c r="D15" s="1002"/>
      <c r="E15" s="1004"/>
      <c r="F15" s="247"/>
      <c r="G15" s="248"/>
      <c r="H15" s="247" t="s">
        <v>34</v>
      </c>
      <c r="I15" s="248" t="s">
        <v>35</v>
      </c>
      <c r="J15" s="247" t="s">
        <v>34</v>
      </c>
      <c r="K15" s="248" t="s">
        <v>35</v>
      </c>
      <c r="L15" s="247" t="s">
        <v>34</v>
      </c>
      <c r="M15" s="248" t="s">
        <v>35</v>
      </c>
      <c r="N15" s="247" t="s">
        <v>34</v>
      </c>
      <c r="O15" s="248" t="s">
        <v>35</v>
      </c>
      <c r="P15" s="247" t="s">
        <v>34</v>
      </c>
      <c r="Q15" s="248" t="s">
        <v>35</v>
      </c>
      <c r="R15" s="59"/>
      <c r="S15" s="59"/>
    </row>
    <row r="16" spans="2:27" x14ac:dyDescent="0.25">
      <c r="B16" s="249" t="s">
        <v>36</v>
      </c>
      <c r="C16" s="250">
        <v>8.1300000000000008</v>
      </c>
      <c r="D16" s="250">
        <v>0.45</v>
      </c>
      <c r="E16" s="251">
        <v>316.05</v>
      </c>
      <c r="F16" s="423"/>
      <c r="G16" s="878"/>
      <c r="H16" s="250">
        <v>7.71</v>
      </c>
      <c r="I16" s="881">
        <f>E16-H16</f>
        <v>308.34000000000003</v>
      </c>
      <c r="J16" s="408">
        <v>7.58</v>
      </c>
      <c r="K16" s="840">
        <f>E16-J16</f>
        <v>308.47000000000003</v>
      </c>
      <c r="L16" s="423">
        <v>7.63</v>
      </c>
      <c r="M16" s="881">
        <f>E16-L16</f>
        <v>308.42</v>
      </c>
      <c r="N16" s="884">
        <v>7.75</v>
      </c>
      <c r="O16" s="878">
        <f>E16-N16</f>
        <v>308.3</v>
      </c>
      <c r="P16" s="631">
        <v>7.83</v>
      </c>
      <c r="Q16" s="892">
        <f>E16-P16</f>
        <v>308.22000000000003</v>
      </c>
      <c r="R16" s="97"/>
      <c r="S16" s="97"/>
    </row>
    <row r="17" spans="2:20" x14ac:dyDescent="0.25">
      <c r="B17" s="254" t="s">
        <v>37</v>
      </c>
      <c r="C17" s="255">
        <v>7.65</v>
      </c>
      <c r="D17" s="256">
        <v>1</v>
      </c>
      <c r="E17" s="257">
        <v>314.99</v>
      </c>
      <c r="F17" s="426"/>
      <c r="G17" s="879"/>
      <c r="H17" s="255"/>
      <c r="I17" s="694"/>
      <c r="J17" s="915"/>
      <c r="K17" s="694"/>
      <c r="L17" s="426"/>
      <c r="M17" s="882"/>
      <c r="N17" s="885"/>
      <c r="O17" s="878"/>
      <c r="P17" s="284"/>
      <c r="Q17" s="893"/>
      <c r="R17" s="97"/>
      <c r="S17" s="97"/>
    </row>
    <row r="18" spans="2:20" x14ac:dyDescent="0.25">
      <c r="B18" s="254" t="s">
        <v>38</v>
      </c>
      <c r="C18" s="255">
        <v>13.57</v>
      </c>
      <c r="D18" s="255">
        <v>0.65</v>
      </c>
      <c r="E18" s="257">
        <v>318.66000000000003</v>
      </c>
      <c r="F18" s="426"/>
      <c r="G18" s="879"/>
      <c r="H18" s="255">
        <v>11.13</v>
      </c>
      <c r="I18" s="916">
        <f t="shared" ref="I18:I23" si="0">E18-H18</f>
        <v>307.53000000000003</v>
      </c>
      <c r="J18" s="435">
        <v>11.18</v>
      </c>
      <c r="K18" s="882">
        <f t="shared" ref="K18:K23" si="1">E18-J18</f>
        <v>307.48</v>
      </c>
      <c r="L18" s="426">
        <v>11.26</v>
      </c>
      <c r="M18" s="882">
        <f t="shared" ref="M18:M23" si="2">E18-L18</f>
        <v>307.40000000000003</v>
      </c>
      <c r="N18" s="886">
        <v>11.29</v>
      </c>
      <c r="O18" s="918">
        <f t="shared" ref="O18:O23" si="3">E18-N18</f>
        <v>307.37</v>
      </c>
      <c r="P18" s="284">
        <v>11.28</v>
      </c>
      <c r="Q18" s="890">
        <f t="shared" ref="Q18:Q23" si="4">E18-P18</f>
        <v>307.38000000000005</v>
      </c>
      <c r="R18" s="97"/>
      <c r="S18" s="97"/>
    </row>
    <row r="19" spans="2:20" x14ac:dyDescent="0.25">
      <c r="B19" s="254" t="s">
        <v>39</v>
      </c>
      <c r="C19" s="255">
        <v>10.65</v>
      </c>
      <c r="D19" s="255">
        <v>0.51</v>
      </c>
      <c r="E19" s="257">
        <v>316.24</v>
      </c>
      <c r="F19" s="426"/>
      <c r="G19" s="879"/>
      <c r="H19" s="255">
        <v>7.65</v>
      </c>
      <c r="I19" s="916">
        <f t="shared" si="0"/>
        <v>308.59000000000003</v>
      </c>
      <c r="J19" s="435">
        <v>7.75</v>
      </c>
      <c r="K19" s="882">
        <f t="shared" si="1"/>
        <v>308.49</v>
      </c>
      <c r="L19" s="426">
        <v>7.79</v>
      </c>
      <c r="M19" s="882">
        <f t="shared" si="2"/>
        <v>308.45</v>
      </c>
      <c r="N19" s="886">
        <v>7.85</v>
      </c>
      <c r="O19" s="918">
        <f t="shared" si="3"/>
        <v>308.39</v>
      </c>
      <c r="P19" s="284">
        <v>7.89</v>
      </c>
      <c r="Q19" s="890">
        <f t="shared" si="4"/>
        <v>308.35000000000002</v>
      </c>
      <c r="R19" s="97"/>
      <c r="S19" s="97"/>
      <c r="T19" s="97"/>
    </row>
    <row r="20" spans="2:20" x14ac:dyDescent="0.25">
      <c r="B20" s="254" t="s">
        <v>40</v>
      </c>
      <c r="C20" s="255">
        <v>10.67</v>
      </c>
      <c r="D20" s="255">
        <v>0.93</v>
      </c>
      <c r="E20" s="257">
        <v>319.68</v>
      </c>
      <c r="F20" s="426"/>
      <c r="G20" s="879"/>
      <c r="H20" s="255">
        <v>10.73</v>
      </c>
      <c r="I20" s="916">
        <f t="shared" si="0"/>
        <v>308.95</v>
      </c>
      <c r="J20" s="435">
        <v>11.25</v>
      </c>
      <c r="K20" s="882">
        <f t="shared" si="1"/>
        <v>308.43</v>
      </c>
      <c r="L20" s="426">
        <v>11.28</v>
      </c>
      <c r="M20" s="882">
        <f t="shared" si="2"/>
        <v>308.40000000000003</v>
      </c>
      <c r="N20" s="886">
        <v>11.41</v>
      </c>
      <c r="O20" s="918">
        <f t="shared" si="3"/>
        <v>308.27</v>
      </c>
      <c r="P20" s="284">
        <v>11.37</v>
      </c>
      <c r="Q20" s="890">
        <f t="shared" si="4"/>
        <v>308.31</v>
      </c>
      <c r="R20" s="97"/>
      <c r="S20" s="97"/>
      <c r="T20" s="97"/>
    </row>
    <row r="21" spans="2:20" x14ac:dyDescent="0.25">
      <c r="B21" s="254" t="s">
        <v>41</v>
      </c>
      <c r="C21" s="255">
        <v>10.66</v>
      </c>
      <c r="D21" s="255">
        <v>0.57999999999999996</v>
      </c>
      <c r="E21" s="257">
        <v>316.58999999999997</v>
      </c>
      <c r="F21" s="426"/>
      <c r="G21" s="879"/>
      <c r="H21" s="255">
        <v>0</v>
      </c>
      <c r="I21" s="916">
        <v>0</v>
      </c>
      <c r="J21" s="435">
        <v>0</v>
      </c>
      <c r="K21" s="882">
        <v>0</v>
      </c>
      <c r="L21" s="426">
        <v>0</v>
      </c>
      <c r="M21" s="882">
        <v>0</v>
      </c>
      <c r="N21" s="886">
        <v>0</v>
      </c>
      <c r="O21" s="918">
        <v>0</v>
      </c>
      <c r="P21" s="284">
        <v>0</v>
      </c>
      <c r="Q21" s="890">
        <v>0</v>
      </c>
      <c r="R21" s="97"/>
      <c r="S21" s="97"/>
      <c r="T21" s="97"/>
    </row>
    <row r="22" spans="2:20" x14ac:dyDescent="0.25">
      <c r="B22" s="254" t="s">
        <v>42</v>
      </c>
      <c r="C22" s="255">
        <v>8.2899999999999991</v>
      </c>
      <c r="D22" s="255">
        <v>0.43</v>
      </c>
      <c r="E22" s="257">
        <v>316.94</v>
      </c>
      <c r="F22" s="426"/>
      <c r="G22" s="879"/>
      <c r="H22" s="255">
        <v>8.2899999999999991</v>
      </c>
      <c r="I22" s="916">
        <f t="shared" si="0"/>
        <v>308.64999999999998</v>
      </c>
      <c r="J22" s="435">
        <v>8.2899999999999991</v>
      </c>
      <c r="K22" s="882">
        <f t="shared" si="1"/>
        <v>308.64999999999998</v>
      </c>
      <c r="L22" s="426">
        <v>8.2899999999999991</v>
      </c>
      <c r="M22" s="882">
        <f t="shared" si="2"/>
        <v>308.64999999999998</v>
      </c>
      <c r="N22" s="886">
        <v>8.2899999999999991</v>
      </c>
      <c r="O22" s="918">
        <f t="shared" si="3"/>
        <v>308.64999999999998</v>
      </c>
      <c r="P22" s="284">
        <v>8.2899999999999991</v>
      </c>
      <c r="Q22" s="890">
        <f t="shared" si="4"/>
        <v>308.64999999999998</v>
      </c>
      <c r="R22" s="97"/>
      <c r="S22" s="97"/>
      <c r="T22" s="97"/>
    </row>
    <row r="23" spans="2:20" ht="13.8" thickBot="1" x14ac:dyDescent="0.3">
      <c r="B23" s="262" t="s">
        <v>43</v>
      </c>
      <c r="C23" s="263">
        <v>9.49</v>
      </c>
      <c r="D23" s="263">
        <v>0.47</v>
      </c>
      <c r="E23" s="264">
        <v>315.02999999999997</v>
      </c>
      <c r="F23" s="430"/>
      <c r="G23" s="880"/>
      <c r="H23" s="263">
        <v>8.49</v>
      </c>
      <c r="I23" s="917">
        <f t="shared" si="0"/>
        <v>306.53999999999996</v>
      </c>
      <c r="J23" s="435">
        <v>8.6300000000000008</v>
      </c>
      <c r="K23" s="883">
        <f t="shared" si="1"/>
        <v>306.39999999999998</v>
      </c>
      <c r="L23" s="430">
        <v>8.66</v>
      </c>
      <c r="M23" s="883">
        <f t="shared" si="2"/>
        <v>306.36999999999995</v>
      </c>
      <c r="N23" s="887">
        <v>8.6999999999999993</v>
      </c>
      <c r="O23" s="919">
        <f t="shared" si="3"/>
        <v>306.33</v>
      </c>
      <c r="P23" s="291">
        <v>8.69</v>
      </c>
      <c r="Q23" s="891">
        <f t="shared" si="4"/>
        <v>306.33999999999997</v>
      </c>
      <c r="R23" s="97"/>
      <c r="S23" s="97"/>
      <c r="T23" s="253"/>
    </row>
    <row r="24" spans="2:20" ht="13.8" thickBot="1" x14ac:dyDescent="0.3">
      <c r="B24" s="266" t="s">
        <v>44</v>
      </c>
      <c r="C24" s="87">
        <v>20.329999999999998</v>
      </c>
      <c r="D24" s="88">
        <v>0.1</v>
      </c>
      <c r="E24" s="169">
        <v>307.95</v>
      </c>
      <c r="F24" s="433"/>
      <c r="G24" s="444"/>
      <c r="H24" s="433"/>
      <c r="I24" s="441"/>
      <c r="J24" s="434"/>
      <c r="K24" s="441"/>
      <c r="L24" s="445"/>
      <c r="M24" s="441"/>
      <c r="N24" s="433"/>
      <c r="O24" s="444"/>
      <c r="P24" s="742"/>
      <c r="Q24" s="268"/>
      <c r="R24" s="97"/>
      <c r="S24" s="97"/>
      <c r="T24" s="97"/>
    </row>
    <row r="25" spans="2:20" x14ac:dyDescent="0.25">
      <c r="B25" s="9"/>
      <c r="C25" s="97"/>
      <c r="D25" s="228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253"/>
      <c r="Q25" s="97"/>
      <c r="R25" s="97"/>
      <c r="S25" s="97"/>
      <c r="T25" s="97"/>
    </row>
    <row r="26" spans="2:20" x14ac:dyDescent="0.25">
      <c r="B26" s="9"/>
      <c r="C26" s="97"/>
      <c r="D26" s="228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261"/>
      <c r="P26" s="253"/>
      <c r="Q26" s="97"/>
      <c r="R26" s="97"/>
      <c r="S26" s="97"/>
      <c r="T26" s="97"/>
    </row>
    <row r="27" spans="2:20" ht="13.8" thickBot="1" x14ac:dyDescent="0.3">
      <c r="B27" s="9"/>
      <c r="C27" s="9"/>
      <c r="D27" s="97"/>
      <c r="E27" s="97"/>
      <c r="F27" s="97"/>
      <c r="G27" s="97"/>
      <c r="H27" s="97"/>
      <c r="I27" s="97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</row>
    <row r="28" spans="2:20" ht="13.8" thickBot="1" x14ac:dyDescent="0.3">
      <c r="B28" s="239"/>
      <c r="C28" s="269"/>
      <c r="D28" s="269"/>
      <c r="E28" s="270"/>
      <c r="F28" s="987">
        <v>2016</v>
      </c>
      <c r="G28" s="988"/>
      <c r="H28" s="988"/>
      <c r="I28" s="988"/>
      <c r="J28" s="988"/>
      <c r="K28" s="988"/>
      <c r="L28" s="988"/>
      <c r="M28" s="988"/>
      <c r="N28" s="988"/>
      <c r="O28" s="988"/>
      <c r="P28" s="988"/>
      <c r="Q28" s="989"/>
      <c r="R28" s="259"/>
      <c r="S28" s="98"/>
      <c r="T28" s="98"/>
    </row>
    <row r="29" spans="2:20" ht="13.8" thickBot="1" x14ac:dyDescent="0.3">
      <c r="B29" s="271"/>
      <c r="C29" s="272"/>
      <c r="D29" s="272"/>
      <c r="E29" s="273"/>
      <c r="F29" s="987"/>
      <c r="G29" s="994"/>
      <c r="H29" s="997" t="s">
        <v>3</v>
      </c>
      <c r="I29" s="995"/>
      <c r="J29" s="997" t="s">
        <v>5</v>
      </c>
      <c r="K29" s="995"/>
      <c r="L29" s="997" t="s">
        <v>7</v>
      </c>
      <c r="M29" s="995"/>
      <c r="N29" s="997" t="s">
        <v>9</v>
      </c>
      <c r="O29" s="998"/>
      <c r="P29" s="997" t="s">
        <v>11</v>
      </c>
      <c r="Q29" s="998"/>
      <c r="R29" s="259"/>
      <c r="S29" s="98"/>
      <c r="T29" s="98"/>
    </row>
    <row r="30" spans="2:20" ht="13.8" thickBot="1" x14ac:dyDescent="0.3">
      <c r="B30" s="1005"/>
      <c r="C30" s="1007" t="s">
        <v>30</v>
      </c>
      <c r="D30" s="1008" t="s">
        <v>31</v>
      </c>
      <c r="E30" s="1010" t="s">
        <v>32</v>
      </c>
      <c r="F30" s="987" t="s">
        <v>33</v>
      </c>
      <c r="G30" s="988"/>
      <c r="H30" s="988"/>
      <c r="I30" s="988"/>
      <c r="J30" s="988"/>
      <c r="K30" s="988"/>
      <c r="L30" s="988"/>
      <c r="M30" s="988"/>
      <c r="N30" s="988"/>
      <c r="O30" s="988"/>
      <c r="P30" s="1012"/>
      <c r="Q30" s="1013"/>
      <c r="R30" s="208"/>
    </row>
    <row r="31" spans="2:20" ht="13.8" thickBot="1" x14ac:dyDescent="0.3">
      <c r="B31" s="1006"/>
      <c r="C31" s="1002"/>
      <c r="D31" s="1009"/>
      <c r="E31" s="1011"/>
      <c r="F31" s="735"/>
      <c r="G31" s="736"/>
      <c r="H31" s="737" t="s">
        <v>34</v>
      </c>
      <c r="I31" s="738" t="s">
        <v>35</v>
      </c>
      <c r="J31" s="737" t="s">
        <v>34</v>
      </c>
      <c r="K31" s="738" t="s">
        <v>35</v>
      </c>
      <c r="L31" s="735" t="s">
        <v>34</v>
      </c>
      <c r="M31" s="739" t="s">
        <v>35</v>
      </c>
      <c r="N31" s="735" t="s">
        <v>34</v>
      </c>
      <c r="O31" s="736" t="s">
        <v>35</v>
      </c>
      <c r="P31" s="247" t="s">
        <v>34</v>
      </c>
      <c r="Q31" s="248" t="s">
        <v>35</v>
      </c>
      <c r="R31" s="835"/>
    </row>
    <row r="32" spans="2:20" x14ac:dyDescent="0.25">
      <c r="B32" s="276" t="s">
        <v>45</v>
      </c>
      <c r="C32" s="277">
        <v>16.41</v>
      </c>
      <c r="D32" s="863">
        <v>0.76</v>
      </c>
      <c r="E32" s="106">
        <v>316.07</v>
      </c>
      <c r="F32" s="419"/>
      <c r="G32" s="895"/>
      <c r="H32" s="423">
        <v>4.12</v>
      </c>
      <c r="I32" s="787">
        <f>E32-H32</f>
        <v>311.95</v>
      </c>
      <c r="J32" s="408">
        <v>4.2</v>
      </c>
      <c r="K32" s="889">
        <f>E32-J32</f>
        <v>311.87</v>
      </c>
      <c r="L32" s="896">
        <v>4.2300000000000004</v>
      </c>
      <c r="M32" s="897">
        <f>E32-L32</f>
        <v>311.83999999999997</v>
      </c>
      <c r="N32" s="898">
        <v>4.3499999999999996</v>
      </c>
      <c r="O32" s="920">
        <f>E32-N32</f>
        <v>311.71999999999997</v>
      </c>
      <c r="P32" s="861">
        <v>4.26</v>
      </c>
      <c r="Q32" s="923">
        <f>E32-P32</f>
        <v>311.81</v>
      </c>
      <c r="R32" s="836"/>
    </row>
    <row r="33" spans="2:22" x14ac:dyDescent="0.25">
      <c r="B33" s="254" t="s">
        <v>46</v>
      </c>
      <c r="C33" s="255">
        <v>8.48</v>
      </c>
      <c r="D33" s="867">
        <v>0.77</v>
      </c>
      <c r="E33" s="111">
        <v>316.14999999999998</v>
      </c>
      <c r="F33" s="426"/>
      <c r="G33" s="879"/>
      <c r="H33" s="426">
        <v>3.51</v>
      </c>
      <c r="I33" s="701">
        <f>E33-H33</f>
        <v>312.64</v>
      </c>
      <c r="J33" s="435">
        <v>3.75</v>
      </c>
      <c r="K33" s="890">
        <f>E33-J33</f>
        <v>312.39999999999998</v>
      </c>
      <c r="L33" s="899">
        <v>3.81</v>
      </c>
      <c r="M33" s="882">
        <f>E33-L33</f>
        <v>312.33999999999997</v>
      </c>
      <c r="N33" s="886">
        <v>3.92</v>
      </c>
      <c r="O33" s="921">
        <f>E33-N33</f>
        <v>312.22999999999996</v>
      </c>
      <c r="P33" s="69">
        <v>3.87</v>
      </c>
      <c r="Q33" s="924">
        <f>E33-P33</f>
        <v>312.27999999999997</v>
      </c>
      <c r="R33" s="208"/>
    </row>
    <row r="34" spans="2:22" x14ac:dyDescent="0.25">
      <c r="B34" s="254" t="s">
        <v>47</v>
      </c>
      <c r="C34" s="255">
        <v>24.17</v>
      </c>
      <c r="D34" s="867">
        <v>0.51</v>
      </c>
      <c r="E34" s="111">
        <v>332.39</v>
      </c>
      <c r="F34" s="426"/>
      <c r="G34" s="879"/>
      <c r="H34" s="426">
        <v>22.79</v>
      </c>
      <c r="I34" s="701">
        <f>E34-H34</f>
        <v>309.59999999999997</v>
      </c>
      <c r="J34" s="435">
        <v>23.02</v>
      </c>
      <c r="K34" s="890">
        <f>E34-J34</f>
        <v>309.37</v>
      </c>
      <c r="L34" s="899">
        <v>23.08</v>
      </c>
      <c r="M34" s="882">
        <f>E34-L34</f>
        <v>309.31</v>
      </c>
      <c r="N34" s="886">
        <v>23.33</v>
      </c>
      <c r="O34" s="921">
        <f>E34-N34</f>
        <v>309.06</v>
      </c>
      <c r="P34" s="69">
        <v>23.1</v>
      </c>
      <c r="Q34" s="924">
        <f>E34-P34</f>
        <v>309.28999999999996</v>
      </c>
      <c r="R34" s="208"/>
    </row>
    <row r="35" spans="2:22" ht="13.8" thickBot="1" x14ac:dyDescent="0.3">
      <c r="B35" s="288" t="s">
        <v>48</v>
      </c>
      <c r="C35" s="289">
        <v>13.55</v>
      </c>
      <c r="D35" s="860">
        <v>0.7</v>
      </c>
      <c r="E35" s="114">
        <v>299.04000000000002</v>
      </c>
      <c r="F35" s="430"/>
      <c r="G35" s="880"/>
      <c r="H35" s="430">
        <v>4.6900000000000004</v>
      </c>
      <c r="I35" s="762">
        <f>E35-H35</f>
        <v>294.35000000000002</v>
      </c>
      <c r="J35" s="436">
        <v>4.8</v>
      </c>
      <c r="K35" s="891">
        <f>E35-J35</f>
        <v>294.24</v>
      </c>
      <c r="L35" s="900">
        <v>4.92</v>
      </c>
      <c r="M35" s="883">
        <f>E35-L35</f>
        <v>294.12</v>
      </c>
      <c r="N35" s="901">
        <v>5.07</v>
      </c>
      <c r="O35" s="922">
        <f>E35-N35</f>
        <v>293.97000000000003</v>
      </c>
      <c r="P35" s="93">
        <v>5.03</v>
      </c>
      <c r="Q35" s="925">
        <f>E35-P35</f>
        <v>294.01000000000005</v>
      </c>
      <c r="R35" s="208"/>
    </row>
    <row r="36" spans="2:22" x14ac:dyDescent="0.25">
      <c r="B36" s="9"/>
      <c r="C36" s="97"/>
      <c r="D36" s="259"/>
      <c r="E36" s="259"/>
      <c r="F36" s="259"/>
      <c r="G36" s="259"/>
      <c r="H36" s="259"/>
      <c r="I36" s="259"/>
      <c r="J36" s="259"/>
      <c r="K36" s="788"/>
      <c r="L36" s="259"/>
      <c r="M36" s="259"/>
      <c r="N36" s="259"/>
      <c r="O36" s="259"/>
    </row>
    <row r="37" spans="2:22" x14ac:dyDescent="0.25">
      <c r="L37" s="97"/>
      <c r="M37" s="97"/>
    </row>
    <row r="38" spans="2:22" ht="13.8" thickBot="1" x14ac:dyDescent="0.3">
      <c r="B38" s="296"/>
      <c r="C38" s="296"/>
      <c r="D38" s="295"/>
      <c r="E38" s="259"/>
      <c r="F38" s="259"/>
      <c r="G38" s="297"/>
      <c r="H38" s="259"/>
      <c r="I38" s="259"/>
      <c r="J38" s="259"/>
      <c r="K38" s="298"/>
    </row>
    <row r="39" spans="2:22" ht="13.8" thickBot="1" x14ac:dyDescent="0.3">
      <c r="B39" s="1031" t="s">
        <v>57</v>
      </c>
      <c r="C39" s="1032"/>
      <c r="D39" s="1032"/>
      <c r="E39" s="1033"/>
      <c r="F39" s="987">
        <v>2016</v>
      </c>
      <c r="G39" s="988"/>
      <c r="H39" s="988"/>
      <c r="I39" s="988"/>
      <c r="J39" s="988"/>
      <c r="K39" s="988"/>
      <c r="L39" s="988"/>
      <c r="M39" s="988"/>
      <c r="N39" s="989"/>
      <c r="P39" s="1040"/>
      <c r="Q39" s="1041"/>
      <c r="R39" s="987">
        <v>2016</v>
      </c>
      <c r="S39" s="989"/>
    </row>
    <row r="40" spans="2:22" ht="13.5" customHeight="1" thickBot="1" x14ac:dyDescent="0.3">
      <c r="B40" s="1034"/>
      <c r="C40" s="1035"/>
      <c r="D40" s="1035"/>
      <c r="E40" s="1036"/>
      <c r="F40" s="1047" t="s">
        <v>58</v>
      </c>
      <c r="G40" s="1008" t="s">
        <v>59</v>
      </c>
      <c r="H40" s="1017" t="s">
        <v>30</v>
      </c>
      <c r="I40" s="1020" t="s">
        <v>78</v>
      </c>
      <c r="J40" s="1021"/>
      <c r="K40" s="1021"/>
      <c r="L40" s="1021"/>
      <c r="M40" s="1021"/>
      <c r="N40" s="1022"/>
      <c r="P40" s="1023" t="s">
        <v>2</v>
      </c>
      <c r="Q40" s="1024"/>
      <c r="R40" s="523" t="s">
        <v>4</v>
      </c>
      <c r="S40" s="868" t="s">
        <v>9</v>
      </c>
    </row>
    <row r="41" spans="2:22" ht="13.8" thickBot="1" x14ac:dyDescent="0.3">
      <c r="B41" s="1034"/>
      <c r="C41" s="1035"/>
      <c r="D41" s="1035"/>
      <c r="E41" s="1036"/>
      <c r="F41" s="1048"/>
      <c r="G41" s="1044"/>
      <c r="H41" s="1018"/>
      <c r="I41" s="1025" t="s">
        <v>197</v>
      </c>
      <c r="J41" s="1026"/>
      <c r="K41" s="1025" t="s">
        <v>196</v>
      </c>
      <c r="L41" s="1026"/>
      <c r="M41" s="1027" t="s">
        <v>198</v>
      </c>
      <c r="N41" s="1028"/>
      <c r="O41" s="208"/>
      <c r="P41" s="1029" t="s">
        <v>86</v>
      </c>
      <c r="Q41" s="1030"/>
      <c r="R41" s="906">
        <v>1.5</v>
      </c>
      <c r="S41" s="909">
        <v>1.3</v>
      </c>
    </row>
    <row r="42" spans="2:22" ht="13.8" thickBot="1" x14ac:dyDescent="0.3">
      <c r="B42" s="1037"/>
      <c r="C42" s="1038"/>
      <c r="D42" s="1038"/>
      <c r="E42" s="1039"/>
      <c r="F42" s="1049"/>
      <c r="G42" s="1009"/>
      <c r="H42" s="1019"/>
      <c r="I42" s="853" t="s">
        <v>34</v>
      </c>
      <c r="J42" s="854" t="s">
        <v>35</v>
      </c>
      <c r="K42" s="853" t="s">
        <v>34</v>
      </c>
      <c r="L42" s="858" t="s">
        <v>35</v>
      </c>
      <c r="M42" s="853" t="s">
        <v>34</v>
      </c>
      <c r="N42" s="854" t="s">
        <v>182</v>
      </c>
      <c r="O42" s="208"/>
      <c r="P42" s="1042" t="s">
        <v>87</v>
      </c>
      <c r="Q42" s="1043"/>
      <c r="R42" s="907">
        <v>0.22</v>
      </c>
      <c r="S42" s="910">
        <v>0.1</v>
      </c>
    </row>
    <row r="43" spans="2:22" x14ac:dyDescent="0.25">
      <c r="B43" s="1053" t="s">
        <v>60</v>
      </c>
      <c r="C43" s="1054"/>
      <c r="D43" s="1054"/>
      <c r="E43" s="1055"/>
      <c r="F43" s="230" t="s">
        <v>61</v>
      </c>
      <c r="G43" s="212">
        <v>317.32</v>
      </c>
      <c r="H43" s="310">
        <v>309.37</v>
      </c>
      <c r="I43" s="842">
        <v>7.7</v>
      </c>
      <c r="J43" s="790">
        <f t="shared" ref="J43:J59" si="5">G43-I43</f>
        <v>309.62</v>
      </c>
      <c r="K43" s="912">
        <v>7.89</v>
      </c>
      <c r="L43" s="902">
        <f t="shared" ref="L43:L59" si="6">G43-K43</f>
        <v>309.43</v>
      </c>
      <c r="M43" s="780">
        <v>8.0500000000000007</v>
      </c>
      <c r="N43" s="904">
        <f t="shared" ref="N43:N59" si="7">G43-M43</f>
        <v>309.27</v>
      </c>
      <c r="O43" s="208"/>
      <c r="P43" s="1042" t="s">
        <v>88</v>
      </c>
      <c r="Q43" s="1043"/>
      <c r="R43" s="907">
        <v>0.55000000000000004</v>
      </c>
      <c r="S43" s="910">
        <v>0.32</v>
      </c>
    </row>
    <row r="44" spans="2:22" x14ac:dyDescent="0.25">
      <c r="B44" s="1014" t="s">
        <v>201</v>
      </c>
      <c r="C44" s="1015"/>
      <c r="D44" s="1015"/>
      <c r="E44" s="1016"/>
      <c r="F44" s="214" t="s">
        <v>62</v>
      </c>
      <c r="G44" s="217">
        <v>313.52999999999997</v>
      </c>
      <c r="H44" s="316">
        <v>308.08</v>
      </c>
      <c r="I44" s="69">
        <v>5.28</v>
      </c>
      <c r="J44" s="790">
        <f t="shared" si="5"/>
        <v>308.25</v>
      </c>
      <c r="K44" s="851">
        <v>5.31</v>
      </c>
      <c r="L44" s="902">
        <f t="shared" si="6"/>
        <v>308.21999999999997</v>
      </c>
      <c r="M44" s="782">
        <v>5.35</v>
      </c>
      <c r="N44" s="904">
        <f t="shared" si="7"/>
        <v>308.17999999999995</v>
      </c>
      <c r="O44" s="208"/>
      <c r="P44" s="1042" t="s">
        <v>89</v>
      </c>
      <c r="Q44" s="1043"/>
      <c r="R44" s="907">
        <v>0</v>
      </c>
      <c r="S44" s="910">
        <v>0</v>
      </c>
    </row>
    <row r="45" spans="2:22" ht="13.8" thickBot="1" x14ac:dyDescent="0.3">
      <c r="B45" s="1014" t="s">
        <v>202</v>
      </c>
      <c r="C45" s="1015"/>
      <c r="D45" s="1015"/>
      <c r="E45" s="1016"/>
      <c r="F45" s="214" t="s">
        <v>63</v>
      </c>
      <c r="G45" s="218">
        <v>322.39999999999998</v>
      </c>
      <c r="H45" s="316">
        <v>307.35000000000002</v>
      </c>
      <c r="I45" s="69">
        <v>14.41</v>
      </c>
      <c r="J45" s="790">
        <f t="shared" si="5"/>
        <v>307.98999999999995</v>
      </c>
      <c r="K45" s="510">
        <v>14.45</v>
      </c>
      <c r="L45" s="902">
        <f t="shared" si="6"/>
        <v>307.95</v>
      </c>
      <c r="M45" s="782">
        <v>14.51</v>
      </c>
      <c r="N45" s="904">
        <f t="shared" si="7"/>
        <v>307.89</v>
      </c>
      <c r="O45" s="208"/>
      <c r="P45" s="1045" t="s">
        <v>90</v>
      </c>
      <c r="Q45" s="1046"/>
      <c r="R45" s="908">
        <v>0.3</v>
      </c>
      <c r="S45" s="911">
        <v>0.1</v>
      </c>
    </row>
    <row r="46" spans="2:22" ht="13.8" thickBot="1" x14ac:dyDescent="0.3">
      <c r="B46" s="1014" t="s">
        <v>203</v>
      </c>
      <c r="C46" s="1056"/>
      <c r="D46" s="1056"/>
      <c r="E46" s="1057"/>
      <c r="F46" s="214" t="s">
        <v>64</v>
      </c>
      <c r="G46" s="217">
        <v>318.75</v>
      </c>
      <c r="H46" s="316">
        <v>307.60000000000002</v>
      </c>
      <c r="I46" s="69">
        <v>10.8</v>
      </c>
      <c r="J46" s="790">
        <f t="shared" si="5"/>
        <v>307.95</v>
      </c>
      <c r="K46" s="851">
        <v>10.84</v>
      </c>
      <c r="L46" s="902">
        <f t="shared" si="6"/>
        <v>307.91000000000003</v>
      </c>
      <c r="M46" s="782">
        <v>10.9</v>
      </c>
      <c r="N46" s="904">
        <f t="shared" si="7"/>
        <v>307.85000000000002</v>
      </c>
      <c r="O46" s="208"/>
    </row>
    <row r="47" spans="2:22" ht="13.8" thickBot="1" x14ac:dyDescent="0.3">
      <c r="B47" s="1014" t="s">
        <v>204</v>
      </c>
      <c r="C47" s="1015"/>
      <c r="D47" s="1015"/>
      <c r="E47" s="1016"/>
      <c r="F47" s="214" t="s">
        <v>65</v>
      </c>
      <c r="G47" s="217">
        <v>331.54</v>
      </c>
      <c r="H47" s="316">
        <v>308.99</v>
      </c>
      <c r="I47" s="69">
        <v>22.29</v>
      </c>
      <c r="J47" s="790">
        <f t="shared" si="5"/>
        <v>309.25</v>
      </c>
      <c r="K47" s="851">
        <v>22.35</v>
      </c>
      <c r="L47" s="902">
        <f t="shared" si="6"/>
        <v>309.19</v>
      </c>
      <c r="M47" s="782"/>
      <c r="N47" s="904">
        <f t="shared" si="7"/>
        <v>331.54</v>
      </c>
      <c r="O47" s="208"/>
      <c r="P47" s="323"/>
      <c r="Q47" s="987">
        <v>2016</v>
      </c>
      <c r="R47" s="988"/>
      <c r="S47" s="988"/>
      <c r="T47" s="988"/>
      <c r="U47" s="989"/>
      <c r="V47" s="208"/>
    </row>
    <row r="48" spans="2:22" ht="13.8" thickBot="1" x14ac:dyDescent="0.3">
      <c r="B48" s="1014" t="s">
        <v>216</v>
      </c>
      <c r="C48" s="1015"/>
      <c r="D48" s="1015"/>
      <c r="E48" s="1016"/>
      <c r="F48" s="214" t="s">
        <v>66</v>
      </c>
      <c r="G48" s="217">
        <v>323.19</v>
      </c>
      <c r="H48" s="316">
        <v>320.58999999999997</v>
      </c>
      <c r="I48" s="69">
        <v>14.5</v>
      </c>
      <c r="J48" s="790">
        <f t="shared" si="5"/>
        <v>308.69</v>
      </c>
      <c r="K48" s="851">
        <v>14.64</v>
      </c>
      <c r="L48" s="902">
        <f t="shared" si="6"/>
        <v>308.55</v>
      </c>
      <c r="M48" s="782">
        <v>14.71</v>
      </c>
      <c r="N48" s="904">
        <f t="shared" si="7"/>
        <v>308.48</v>
      </c>
      <c r="O48" s="208"/>
      <c r="P48" s="524" t="s">
        <v>2</v>
      </c>
      <c r="Q48" s="299" t="s">
        <v>3</v>
      </c>
      <c r="R48" s="843" t="s">
        <v>5</v>
      </c>
      <c r="S48" s="843" t="s">
        <v>7</v>
      </c>
      <c r="T48" s="845" t="s">
        <v>9</v>
      </c>
      <c r="U48" s="300" t="s">
        <v>12</v>
      </c>
      <c r="V48" s="208"/>
    </row>
    <row r="49" spans="2:22" x14ac:dyDescent="0.25">
      <c r="B49" s="1014" t="s">
        <v>206</v>
      </c>
      <c r="C49" s="1015"/>
      <c r="D49" s="1015"/>
      <c r="E49" s="1016"/>
      <c r="F49" s="214" t="s">
        <v>67</v>
      </c>
      <c r="G49" s="217">
        <v>328.24</v>
      </c>
      <c r="H49" s="316">
        <v>308.79000000000002</v>
      </c>
      <c r="I49" s="69">
        <v>19.100000000000001</v>
      </c>
      <c r="J49" s="790">
        <f t="shared" si="5"/>
        <v>309.14</v>
      </c>
      <c r="K49" s="851">
        <v>19.18</v>
      </c>
      <c r="L49" s="902">
        <f t="shared" si="6"/>
        <v>309.06</v>
      </c>
      <c r="M49" s="782">
        <v>19.2</v>
      </c>
      <c r="N49" s="904">
        <f t="shared" si="7"/>
        <v>309.04000000000002</v>
      </c>
      <c r="O49" s="208"/>
      <c r="P49" s="328" t="s">
        <v>93</v>
      </c>
      <c r="Q49" s="637">
        <v>1.3</v>
      </c>
      <c r="R49" s="926">
        <v>1.9</v>
      </c>
      <c r="S49" s="639">
        <v>1.1000000000000001</v>
      </c>
      <c r="T49" s="928">
        <v>0.8</v>
      </c>
      <c r="U49" s="897">
        <v>1.4</v>
      </c>
      <c r="V49" s="208"/>
    </row>
    <row r="50" spans="2:22" x14ac:dyDescent="0.25">
      <c r="B50" s="1014" t="s">
        <v>207</v>
      </c>
      <c r="C50" s="1015"/>
      <c r="D50" s="1015"/>
      <c r="E50" s="1016"/>
      <c r="F50" s="214" t="s">
        <v>68</v>
      </c>
      <c r="G50" s="217">
        <v>331.59</v>
      </c>
      <c r="H50" s="316">
        <v>308.94</v>
      </c>
      <c r="I50" s="69"/>
      <c r="J50" s="790">
        <f t="shared" si="5"/>
        <v>331.59</v>
      </c>
      <c r="K50" s="851">
        <v>22.28</v>
      </c>
      <c r="L50" s="902">
        <f t="shared" si="6"/>
        <v>309.30999999999995</v>
      </c>
      <c r="M50" s="782">
        <v>22.39</v>
      </c>
      <c r="N50" s="904">
        <f t="shared" si="7"/>
        <v>309.2</v>
      </c>
      <c r="O50" s="208"/>
      <c r="P50" s="334" t="s">
        <v>94</v>
      </c>
      <c r="Q50" s="644"/>
      <c r="R50" s="255"/>
      <c r="S50" s="646"/>
      <c r="T50" s="929"/>
      <c r="U50" s="882"/>
      <c r="V50" s="208"/>
    </row>
    <row r="51" spans="2:22" x14ac:dyDescent="0.25">
      <c r="B51" s="1014" t="s">
        <v>208</v>
      </c>
      <c r="C51" s="1015"/>
      <c r="D51" s="1015"/>
      <c r="E51" s="1016"/>
      <c r="F51" s="214" t="s">
        <v>69</v>
      </c>
      <c r="G51" s="218">
        <v>328.5</v>
      </c>
      <c r="H51" s="316">
        <v>308.60000000000002</v>
      </c>
      <c r="I51" s="69">
        <v>19.670000000000002</v>
      </c>
      <c r="J51" s="790">
        <f t="shared" si="5"/>
        <v>308.83</v>
      </c>
      <c r="K51" s="510">
        <v>19.72</v>
      </c>
      <c r="L51" s="902">
        <f t="shared" si="6"/>
        <v>308.77999999999997</v>
      </c>
      <c r="M51" s="782">
        <v>19.579999999999998</v>
      </c>
      <c r="N51" s="904">
        <f t="shared" si="7"/>
        <v>308.92</v>
      </c>
      <c r="O51" s="208"/>
      <c r="P51" s="334" t="s">
        <v>95</v>
      </c>
      <c r="Q51" s="871">
        <v>3.5</v>
      </c>
      <c r="R51" s="255">
        <v>2.4</v>
      </c>
      <c r="S51" s="646">
        <v>2.2000000000000002</v>
      </c>
      <c r="T51" s="929">
        <v>2</v>
      </c>
      <c r="U51" s="882">
        <v>2.5</v>
      </c>
      <c r="V51" s="208"/>
    </row>
    <row r="52" spans="2:22" x14ac:dyDescent="0.25">
      <c r="B52" s="1014" t="s">
        <v>209</v>
      </c>
      <c r="C52" s="1015"/>
      <c r="D52" s="1015"/>
      <c r="E52" s="1016"/>
      <c r="F52" s="214" t="s">
        <v>70</v>
      </c>
      <c r="G52" s="218">
        <v>330.6</v>
      </c>
      <c r="H52" s="316">
        <v>309</v>
      </c>
      <c r="I52" s="69"/>
      <c r="J52" s="790">
        <f t="shared" si="5"/>
        <v>330.6</v>
      </c>
      <c r="K52" s="851">
        <v>21.39</v>
      </c>
      <c r="L52" s="902">
        <f t="shared" si="6"/>
        <v>309.21000000000004</v>
      </c>
      <c r="M52" s="782"/>
      <c r="N52" s="904">
        <f t="shared" si="7"/>
        <v>330.6</v>
      </c>
      <c r="O52" s="208"/>
      <c r="P52" s="334" t="s">
        <v>96</v>
      </c>
      <c r="Q52" s="871">
        <v>3.4</v>
      </c>
      <c r="R52" s="255">
        <v>2.5</v>
      </c>
      <c r="S52" s="646">
        <v>1.9</v>
      </c>
      <c r="T52" s="929">
        <v>1.4</v>
      </c>
      <c r="U52" s="882">
        <v>2.2999999999999998</v>
      </c>
      <c r="V52" s="208"/>
    </row>
    <row r="53" spans="2:22" x14ac:dyDescent="0.25">
      <c r="B53" s="1014" t="s">
        <v>97</v>
      </c>
      <c r="C53" s="1015"/>
      <c r="D53" s="1015"/>
      <c r="E53" s="1016"/>
      <c r="F53" s="214" t="s">
        <v>72</v>
      </c>
      <c r="G53" s="217">
        <v>329.93</v>
      </c>
      <c r="H53" s="316">
        <v>308.43</v>
      </c>
      <c r="I53" s="69">
        <v>20.8</v>
      </c>
      <c r="J53" s="790">
        <f t="shared" si="5"/>
        <v>309.13</v>
      </c>
      <c r="K53" s="851">
        <v>20.93</v>
      </c>
      <c r="L53" s="902">
        <f t="shared" si="6"/>
        <v>309</v>
      </c>
      <c r="M53" s="782">
        <v>20.97</v>
      </c>
      <c r="N53" s="904">
        <f t="shared" si="7"/>
        <v>308.96000000000004</v>
      </c>
      <c r="O53" s="208"/>
      <c r="P53" s="334" t="s">
        <v>98</v>
      </c>
      <c r="Q53" s="871">
        <v>1.6</v>
      </c>
      <c r="R53" s="927">
        <v>1.6</v>
      </c>
      <c r="S53" s="646">
        <v>1.5</v>
      </c>
      <c r="T53" s="929">
        <v>1.1000000000000001</v>
      </c>
      <c r="U53" s="882">
        <v>1.3</v>
      </c>
      <c r="V53" s="208"/>
    </row>
    <row r="54" spans="2:22" x14ac:dyDescent="0.25">
      <c r="B54" s="1014" t="s">
        <v>73</v>
      </c>
      <c r="C54" s="1015"/>
      <c r="D54" s="1015"/>
      <c r="E54" s="1016"/>
      <c r="F54" s="214" t="s">
        <v>74</v>
      </c>
      <c r="G54" s="217">
        <v>323.06</v>
      </c>
      <c r="H54" s="316">
        <v>307.45999999999998</v>
      </c>
      <c r="I54" s="69">
        <v>14.91</v>
      </c>
      <c r="J54" s="790">
        <f t="shared" si="5"/>
        <v>308.14999999999998</v>
      </c>
      <c r="K54" s="851">
        <v>15.04</v>
      </c>
      <c r="L54" s="902">
        <f t="shared" si="6"/>
        <v>308.02</v>
      </c>
      <c r="M54" s="782">
        <v>15.09</v>
      </c>
      <c r="N54" s="904">
        <f t="shared" si="7"/>
        <v>307.97000000000003</v>
      </c>
      <c r="O54" s="208"/>
      <c r="P54" s="334" t="s">
        <v>99</v>
      </c>
      <c r="Q54" s="871">
        <v>2.5</v>
      </c>
      <c r="R54" s="646">
        <v>3.3</v>
      </c>
      <c r="S54" s="646">
        <v>2.2000000000000002</v>
      </c>
      <c r="T54" s="929">
        <v>1.3</v>
      </c>
      <c r="U54" s="882">
        <v>1.9</v>
      </c>
      <c r="V54" s="837"/>
    </row>
    <row r="55" spans="2:22" ht="13.8" x14ac:dyDescent="0.25">
      <c r="B55" s="1014" t="s">
        <v>211</v>
      </c>
      <c r="C55" s="1015"/>
      <c r="D55" s="1015"/>
      <c r="E55" s="1016"/>
      <c r="F55" s="214"/>
      <c r="G55" s="220">
        <v>0.15</v>
      </c>
      <c r="H55" s="316">
        <v>20.149999999999999</v>
      </c>
      <c r="I55" s="69"/>
      <c r="J55" s="790">
        <f t="shared" si="5"/>
        <v>0.15</v>
      </c>
      <c r="K55" s="851"/>
      <c r="L55" s="902">
        <f t="shared" si="6"/>
        <v>0.15</v>
      </c>
      <c r="M55" s="782"/>
      <c r="N55" s="904">
        <f t="shared" si="7"/>
        <v>0.15</v>
      </c>
      <c r="O55" s="208"/>
      <c r="P55" s="334" t="s">
        <v>100</v>
      </c>
      <c r="Q55" s="644">
        <v>5.6</v>
      </c>
      <c r="R55" s="914">
        <v>6.1</v>
      </c>
      <c r="S55" s="646">
        <v>4.3</v>
      </c>
      <c r="T55" s="929">
        <v>3.9</v>
      </c>
      <c r="U55" s="882">
        <v>4.9000000000000004</v>
      </c>
      <c r="V55" s="208"/>
    </row>
    <row r="56" spans="2:22" x14ac:dyDescent="0.25">
      <c r="B56" s="1014" t="s">
        <v>212</v>
      </c>
      <c r="C56" s="1015"/>
      <c r="D56" s="1015"/>
      <c r="E56" s="1016"/>
      <c r="F56" s="214">
        <v>184</v>
      </c>
      <c r="G56" s="217">
        <v>308.17</v>
      </c>
      <c r="H56" s="316">
        <v>305.42</v>
      </c>
      <c r="I56" s="69">
        <v>2.16</v>
      </c>
      <c r="J56" s="790">
        <f t="shared" si="5"/>
        <v>306.01</v>
      </c>
      <c r="K56" s="851">
        <v>2.21</v>
      </c>
      <c r="L56" s="902">
        <f t="shared" si="6"/>
        <v>305.96000000000004</v>
      </c>
      <c r="M56" s="782">
        <v>2.41</v>
      </c>
      <c r="N56" s="904">
        <f t="shared" si="7"/>
        <v>305.76</v>
      </c>
      <c r="O56" s="208"/>
      <c r="P56" s="334" t="s">
        <v>101</v>
      </c>
      <c r="Q56" s="687">
        <v>1.8</v>
      </c>
      <c r="R56" s="646">
        <v>1.52</v>
      </c>
      <c r="S56" s="646">
        <v>1.4</v>
      </c>
      <c r="T56" s="929">
        <v>1</v>
      </c>
      <c r="U56" s="882">
        <v>1.6</v>
      </c>
      <c r="V56" s="837"/>
    </row>
    <row r="57" spans="2:22" x14ac:dyDescent="0.25">
      <c r="B57" s="1014" t="s">
        <v>213</v>
      </c>
      <c r="C57" s="1015"/>
      <c r="D57" s="1015"/>
      <c r="E57" s="1016"/>
      <c r="F57" s="214" t="s">
        <v>75</v>
      </c>
      <c r="G57" s="218">
        <v>311</v>
      </c>
      <c r="H57" s="316">
        <v>306.2</v>
      </c>
      <c r="I57" s="69">
        <v>3.14</v>
      </c>
      <c r="J57" s="790">
        <f t="shared" si="5"/>
        <v>307.86</v>
      </c>
      <c r="K57" s="510">
        <v>3.2</v>
      </c>
      <c r="L57" s="902">
        <f t="shared" si="6"/>
        <v>307.8</v>
      </c>
      <c r="M57" s="782">
        <v>3.3</v>
      </c>
      <c r="N57" s="904">
        <f t="shared" si="7"/>
        <v>307.7</v>
      </c>
      <c r="O57" s="208"/>
      <c r="P57" s="334" t="s">
        <v>102</v>
      </c>
      <c r="Q57" s="871">
        <v>2.8</v>
      </c>
      <c r="R57" s="255">
        <v>2.5</v>
      </c>
      <c r="S57" s="646">
        <v>2.1</v>
      </c>
      <c r="T57" s="929">
        <v>1.9</v>
      </c>
      <c r="U57" s="882">
        <v>2.1</v>
      </c>
      <c r="V57" s="208"/>
    </row>
    <row r="58" spans="2:22" ht="13.8" thickBot="1" x14ac:dyDescent="0.3">
      <c r="B58" s="1014" t="s">
        <v>214</v>
      </c>
      <c r="C58" s="1015"/>
      <c r="D58" s="1015"/>
      <c r="E58" s="1016"/>
      <c r="F58" s="214" t="s">
        <v>76</v>
      </c>
      <c r="G58" s="217">
        <v>287.82</v>
      </c>
      <c r="H58" s="316">
        <v>282.47000000000003</v>
      </c>
      <c r="I58" s="69">
        <v>3.1</v>
      </c>
      <c r="J58" s="790">
        <f t="shared" si="5"/>
        <v>284.71999999999997</v>
      </c>
      <c r="K58" s="851">
        <v>3.45</v>
      </c>
      <c r="L58" s="902">
        <f t="shared" si="6"/>
        <v>284.37</v>
      </c>
      <c r="M58" s="782">
        <v>5.05</v>
      </c>
      <c r="N58" s="904">
        <f t="shared" si="7"/>
        <v>282.77</v>
      </c>
      <c r="O58" s="208"/>
      <c r="P58" s="346" t="s">
        <v>103</v>
      </c>
      <c r="Q58" s="873">
        <v>4.3</v>
      </c>
      <c r="R58" s="848">
        <v>3.1</v>
      </c>
      <c r="S58" s="848">
        <v>3</v>
      </c>
      <c r="T58" s="930">
        <v>2.5</v>
      </c>
      <c r="U58" s="883">
        <v>2.6</v>
      </c>
      <c r="V58" s="837"/>
    </row>
    <row r="59" spans="2:22" ht="13.8" thickBot="1" x14ac:dyDescent="0.3">
      <c r="B59" s="1050" t="s">
        <v>215</v>
      </c>
      <c r="C59" s="1051"/>
      <c r="D59" s="1051"/>
      <c r="E59" s="1052"/>
      <c r="F59" s="226" t="s">
        <v>77</v>
      </c>
      <c r="G59" s="869">
        <v>311.75</v>
      </c>
      <c r="H59" s="354" t="s">
        <v>29</v>
      </c>
      <c r="I59" s="768">
        <v>3.95</v>
      </c>
      <c r="J59" s="791">
        <f t="shared" si="5"/>
        <v>307.8</v>
      </c>
      <c r="K59" s="913">
        <v>4.1500000000000004</v>
      </c>
      <c r="L59" s="903">
        <f t="shared" si="6"/>
        <v>307.60000000000002</v>
      </c>
      <c r="M59" s="783">
        <v>4.6399999999999997</v>
      </c>
      <c r="N59" s="905">
        <f t="shared" si="7"/>
        <v>307.11</v>
      </c>
      <c r="O59" s="208"/>
      <c r="P59" s="357" t="s">
        <v>104</v>
      </c>
      <c r="Q59" s="846"/>
      <c r="R59" s="844"/>
      <c r="S59" s="844"/>
      <c r="T59" s="844"/>
      <c r="U59" s="847"/>
    </row>
  </sheetData>
  <mergeCells count="64">
    <mergeCell ref="F40:F42"/>
    <mergeCell ref="B57:E57"/>
    <mergeCell ref="B58:E58"/>
    <mergeCell ref="B59:E59"/>
    <mergeCell ref="B51:E51"/>
    <mergeCell ref="B52:E52"/>
    <mergeCell ref="B53:E53"/>
    <mergeCell ref="B54:E54"/>
    <mergeCell ref="B55:E55"/>
    <mergeCell ref="B56:E56"/>
    <mergeCell ref="B50:E50"/>
    <mergeCell ref="B43:E43"/>
    <mergeCell ref="B46:E46"/>
    <mergeCell ref="B47:E47"/>
    <mergeCell ref="P43:Q43"/>
    <mergeCell ref="B44:E44"/>
    <mergeCell ref="P44:Q44"/>
    <mergeCell ref="B45:E45"/>
    <mergeCell ref="P45:Q45"/>
    <mergeCell ref="Q47:U47"/>
    <mergeCell ref="B48:E48"/>
    <mergeCell ref="B49:E49"/>
    <mergeCell ref="R39:S39"/>
    <mergeCell ref="H40:H42"/>
    <mergeCell ref="I40:N40"/>
    <mergeCell ref="P40:Q40"/>
    <mergeCell ref="I41:J41"/>
    <mergeCell ref="K41:L41"/>
    <mergeCell ref="M41:N41"/>
    <mergeCell ref="P41:Q41"/>
    <mergeCell ref="B39:E42"/>
    <mergeCell ref="F39:N39"/>
    <mergeCell ref="P39:Q39"/>
    <mergeCell ref="P42:Q42"/>
    <mergeCell ref="G40:G42"/>
    <mergeCell ref="P29:Q29"/>
    <mergeCell ref="B30:B31"/>
    <mergeCell ref="C30:C31"/>
    <mergeCell ref="D30:D31"/>
    <mergeCell ref="E30:E31"/>
    <mergeCell ref="F30:Q30"/>
    <mergeCell ref="F29:G29"/>
    <mergeCell ref="H29:I29"/>
    <mergeCell ref="J29:K29"/>
    <mergeCell ref="L29:M29"/>
    <mergeCell ref="N29:O29"/>
    <mergeCell ref="B14:B15"/>
    <mergeCell ref="C14:C15"/>
    <mergeCell ref="D14:D15"/>
    <mergeCell ref="E14:E15"/>
    <mergeCell ref="F14:Q14"/>
    <mergeCell ref="F28:Q28"/>
    <mergeCell ref="F13:G13"/>
    <mergeCell ref="H13:I13"/>
    <mergeCell ref="J13:K13"/>
    <mergeCell ref="L13:M13"/>
    <mergeCell ref="N13:O13"/>
    <mergeCell ref="P13:Q13"/>
    <mergeCell ref="F12:Q12"/>
    <mergeCell ref="P2:R2"/>
    <mergeCell ref="W6:X6"/>
    <mergeCell ref="Z6:AA6"/>
    <mergeCell ref="B7:S7"/>
    <mergeCell ref="B9:T9"/>
  </mergeCells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57"/>
  <sheetViews>
    <sheetView topLeftCell="B1" workbookViewId="0">
      <selection activeCell="P2" sqref="P2:R2"/>
    </sheetView>
  </sheetViews>
  <sheetFormatPr defaultRowHeight="13.2" x14ac:dyDescent="0.25"/>
  <cols>
    <col min="1" max="1" width="30.6640625" customWidth="1"/>
  </cols>
  <sheetData>
    <row r="2" spans="2:27" ht="15.6" x14ac:dyDescent="0.3">
      <c r="P2" s="990" t="s">
        <v>79</v>
      </c>
      <c r="Q2" s="990"/>
      <c r="R2" s="991"/>
    </row>
    <row r="5" spans="2:27" ht="12.75" customHeight="1" x14ac:dyDescent="0.25"/>
    <row r="6" spans="2:27" ht="15.6" x14ac:dyDescent="0.3">
      <c r="T6" s="236"/>
      <c r="U6" s="827"/>
      <c r="W6" s="990"/>
      <c r="X6" s="990"/>
      <c r="Z6" s="990"/>
      <c r="AA6" s="990"/>
    </row>
    <row r="7" spans="2:27" ht="19.5" customHeight="1" x14ac:dyDescent="0.3">
      <c r="B7" s="992" t="s">
        <v>191</v>
      </c>
      <c r="C7" s="992"/>
      <c r="D7" s="992"/>
      <c r="E7" s="992"/>
      <c r="F7" s="992"/>
      <c r="G7" s="992"/>
      <c r="H7" s="992"/>
      <c r="I7" s="992"/>
      <c r="J7" s="992"/>
      <c r="K7" s="992"/>
      <c r="L7" s="992"/>
      <c r="M7" s="992"/>
      <c r="N7" s="992"/>
      <c r="O7" s="992"/>
      <c r="P7" s="992"/>
      <c r="Q7" s="992"/>
      <c r="R7" s="992"/>
      <c r="S7" s="992"/>
    </row>
    <row r="8" spans="2:27" ht="34.5" customHeight="1" x14ac:dyDescent="0.3">
      <c r="B8" s="811"/>
      <c r="C8" s="811"/>
      <c r="D8" s="811"/>
      <c r="E8" s="811"/>
      <c r="F8" s="811"/>
      <c r="G8" s="811"/>
      <c r="H8" s="811"/>
      <c r="I8" s="811"/>
      <c r="J8" s="811"/>
      <c r="K8" s="811"/>
      <c r="L8" s="811"/>
      <c r="M8" s="811"/>
      <c r="N8" s="811"/>
      <c r="O8" s="811"/>
      <c r="P8" s="811"/>
      <c r="Q8" s="811"/>
      <c r="R8" s="811"/>
      <c r="S8" s="811"/>
    </row>
    <row r="9" spans="2:27" ht="15.6" x14ac:dyDescent="0.3">
      <c r="B9" s="993" t="s">
        <v>81</v>
      </c>
      <c r="C9" s="993"/>
      <c r="D9" s="993"/>
      <c r="E9" s="993"/>
      <c r="F9" s="993"/>
      <c r="G9" s="993"/>
      <c r="H9" s="993"/>
      <c r="I9" s="993"/>
      <c r="J9" s="993"/>
      <c r="K9" s="993"/>
      <c r="L9" s="993"/>
      <c r="M9" s="993"/>
      <c r="N9" s="993"/>
      <c r="O9" s="993"/>
      <c r="P9" s="993"/>
      <c r="Q9" s="993"/>
      <c r="R9" s="993"/>
      <c r="S9" s="993"/>
      <c r="T9" s="993"/>
    </row>
    <row r="10" spans="2:27" ht="36.75" customHeight="1" x14ac:dyDescent="0.3">
      <c r="B10" s="814"/>
      <c r="C10" s="81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814"/>
      <c r="O10" s="814"/>
      <c r="P10" s="814"/>
      <c r="Q10" s="814"/>
      <c r="R10" s="814"/>
      <c r="S10" s="814"/>
    </row>
    <row r="11" spans="2:27" ht="13.8" thickBot="1" x14ac:dyDescent="0.3"/>
    <row r="12" spans="2:27" ht="13.8" thickBot="1" x14ac:dyDescent="0.3">
      <c r="B12" s="239"/>
      <c r="C12" s="240"/>
      <c r="D12" s="240"/>
      <c r="E12" s="240"/>
      <c r="F12" s="987">
        <v>2015</v>
      </c>
      <c r="G12" s="988"/>
      <c r="H12" s="988"/>
      <c r="I12" s="988"/>
      <c r="J12" s="988"/>
      <c r="K12" s="988"/>
      <c r="L12" s="988"/>
      <c r="M12" s="988"/>
      <c r="N12" s="988"/>
      <c r="O12" s="988"/>
      <c r="P12" s="988"/>
      <c r="Q12" s="989"/>
      <c r="R12" s="824"/>
    </row>
    <row r="13" spans="2:27" ht="13.8" thickBot="1" x14ac:dyDescent="0.3">
      <c r="B13" s="242"/>
      <c r="C13" s="243"/>
      <c r="D13" s="243"/>
      <c r="E13" s="243"/>
      <c r="F13" s="1058" t="s">
        <v>54</v>
      </c>
      <c r="G13" s="996"/>
      <c r="H13" s="995" t="s">
        <v>3</v>
      </c>
      <c r="I13" s="996"/>
      <c r="J13" s="996" t="s">
        <v>5</v>
      </c>
      <c r="K13" s="996"/>
      <c r="L13" s="997" t="s">
        <v>7</v>
      </c>
      <c r="M13" s="995"/>
      <c r="N13" s="997" t="s">
        <v>9</v>
      </c>
      <c r="O13" s="998"/>
      <c r="P13" s="997" t="s">
        <v>11</v>
      </c>
      <c r="Q13" s="998"/>
      <c r="R13" s="824"/>
    </row>
    <row r="14" spans="2:27" ht="13.8" thickBot="1" x14ac:dyDescent="0.3">
      <c r="B14" s="999"/>
      <c r="C14" s="1001" t="s">
        <v>30</v>
      </c>
      <c r="D14" s="1001" t="s">
        <v>155</v>
      </c>
      <c r="E14" s="1003" t="s">
        <v>32</v>
      </c>
      <c r="F14" s="987" t="s">
        <v>33</v>
      </c>
      <c r="G14" s="988"/>
      <c r="H14" s="988"/>
      <c r="I14" s="988"/>
      <c r="J14" s="988"/>
      <c r="K14" s="988"/>
      <c r="L14" s="988"/>
      <c r="M14" s="988"/>
      <c r="N14" s="988"/>
      <c r="O14" s="988"/>
      <c r="P14" s="988"/>
      <c r="Q14" s="989"/>
      <c r="R14" s="824"/>
      <c r="S14" s="824"/>
    </row>
    <row r="15" spans="2:27" ht="13.8" thickBot="1" x14ac:dyDescent="0.3">
      <c r="B15" s="1000"/>
      <c r="C15" s="1002"/>
      <c r="D15" s="1002"/>
      <c r="E15" s="1004"/>
      <c r="F15" s="247" t="s">
        <v>34</v>
      </c>
      <c r="G15" s="248" t="s">
        <v>35</v>
      </c>
      <c r="H15" s="247" t="s">
        <v>34</v>
      </c>
      <c r="I15" s="248" t="s">
        <v>35</v>
      </c>
      <c r="J15" s="247" t="s">
        <v>34</v>
      </c>
      <c r="K15" s="248" t="s">
        <v>35</v>
      </c>
      <c r="L15" s="247" t="s">
        <v>34</v>
      </c>
      <c r="M15" s="248" t="s">
        <v>35</v>
      </c>
      <c r="N15" s="247" t="s">
        <v>34</v>
      </c>
      <c r="O15" s="248" t="s">
        <v>35</v>
      </c>
      <c r="P15" s="247" t="s">
        <v>34</v>
      </c>
      <c r="Q15" s="248" t="s">
        <v>35</v>
      </c>
      <c r="R15" s="59"/>
      <c r="S15" s="59"/>
    </row>
    <row r="16" spans="2:27" x14ac:dyDescent="0.25">
      <c r="B16" s="249" t="s">
        <v>36</v>
      </c>
      <c r="C16" s="250">
        <v>8.1300000000000008</v>
      </c>
      <c r="D16" s="250">
        <v>0.45</v>
      </c>
      <c r="E16" s="251">
        <v>316.05</v>
      </c>
      <c r="F16" s="423">
        <v>7.99</v>
      </c>
      <c r="G16" s="878">
        <f>E16-F16</f>
        <v>308.06</v>
      </c>
      <c r="H16" s="250">
        <v>7.71</v>
      </c>
      <c r="I16" s="881">
        <f>E16-H16</f>
        <v>308.34000000000003</v>
      </c>
      <c r="J16" s="423">
        <v>7.69</v>
      </c>
      <c r="K16" s="840">
        <f>E16-J16</f>
        <v>308.36</v>
      </c>
      <c r="L16" s="423">
        <v>7.65</v>
      </c>
      <c r="M16" s="881">
        <f>E16-L16</f>
        <v>308.40000000000003</v>
      </c>
      <c r="N16" s="884">
        <v>7.66</v>
      </c>
      <c r="O16" s="878">
        <f>E16-N16</f>
        <v>308.39</v>
      </c>
      <c r="P16" s="631">
        <v>7.92</v>
      </c>
      <c r="Q16" s="892">
        <f>E16-P16</f>
        <v>308.13</v>
      </c>
      <c r="R16" s="97"/>
      <c r="S16" s="97"/>
    </row>
    <row r="17" spans="2:20" x14ac:dyDescent="0.25">
      <c r="B17" s="254" t="s">
        <v>37</v>
      </c>
      <c r="C17" s="255">
        <v>7.65</v>
      </c>
      <c r="D17" s="256">
        <v>1</v>
      </c>
      <c r="E17" s="257">
        <v>314.99</v>
      </c>
      <c r="F17" s="426"/>
      <c r="G17" s="879"/>
      <c r="H17" s="255"/>
      <c r="I17" s="694"/>
      <c r="J17" s="689"/>
      <c r="K17" s="694"/>
      <c r="L17" s="426"/>
      <c r="M17" s="882"/>
      <c r="N17" s="885"/>
      <c r="O17" s="878"/>
      <c r="P17" s="284"/>
      <c r="Q17" s="893"/>
      <c r="R17" s="97"/>
      <c r="S17" s="97"/>
    </row>
    <row r="18" spans="2:20" x14ac:dyDescent="0.25">
      <c r="B18" s="254" t="s">
        <v>38</v>
      </c>
      <c r="C18" s="255">
        <v>13.57</v>
      </c>
      <c r="D18" s="255">
        <v>0.65</v>
      </c>
      <c r="E18" s="257">
        <v>318.66000000000003</v>
      </c>
      <c r="F18" s="426">
        <v>11</v>
      </c>
      <c r="G18" s="879">
        <f t="shared" ref="G18:G23" si="0">E18-F18</f>
        <v>307.66000000000003</v>
      </c>
      <c r="H18" s="255">
        <v>10.87</v>
      </c>
      <c r="I18" s="694">
        <f t="shared" ref="I18:I23" si="1">E18-H18</f>
        <v>307.79000000000002</v>
      </c>
      <c r="J18" s="426">
        <v>10.95</v>
      </c>
      <c r="K18" s="694">
        <f t="shared" ref="K18:K23" si="2">E18-J18</f>
        <v>307.71000000000004</v>
      </c>
      <c r="L18" s="426">
        <v>11.01</v>
      </c>
      <c r="M18" s="882">
        <f t="shared" ref="M18:M23" si="3">E18-L18</f>
        <v>307.65000000000003</v>
      </c>
      <c r="N18" s="886">
        <v>11.08</v>
      </c>
      <c r="O18" s="878">
        <f t="shared" ref="O18:O23" si="4">E18-N18</f>
        <v>307.58000000000004</v>
      </c>
      <c r="P18" s="284">
        <v>11.1</v>
      </c>
      <c r="Q18" s="893">
        <f t="shared" ref="Q18:Q23" si="5">E18-P18</f>
        <v>307.56</v>
      </c>
      <c r="R18" s="97"/>
      <c r="S18" s="97"/>
    </row>
    <row r="19" spans="2:20" x14ac:dyDescent="0.25">
      <c r="B19" s="254" t="s">
        <v>39</v>
      </c>
      <c r="C19" s="255">
        <v>10.65</v>
      </c>
      <c r="D19" s="255">
        <v>0.51</v>
      </c>
      <c r="E19" s="257">
        <v>316.24</v>
      </c>
      <c r="F19" s="426">
        <v>7.93</v>
      </c>
      <c r="G19" s="879">
        <f t="shared" si="0"/>
        <v>308.31</v>
      </c>
      <c r="H19" s="255">
        <v>7.9</v>
      </c>
      <c r="I19" s="694">
        <f t="shared" si="1"/>
        <v>308.34000000000003</v>
      </c>
      <c r="J19" s="426">
        <v>7.91</v>
      </c>
      <c r="K19" s="882">
        <f t="shared" si="2"/>
        <v>308.33</v>
      </c>
      <c r="L19" s="426">
        <v>7.95</v>
      </c>
      <c r="M19" s="882">
        <f t="shared" si="3"/>
        <v>308.29000000000002</v>
      </c>
      <c r="N19" s="886">
        <v>7.98</v>
      </c>
      <c r="O19" s="878">
        <f t="shared" si="4"/>
        <v>308.26</v>
      </c>
      <c r="P19" s="284">
        <v>7.99</v>
      </c>
      <c r="Q19" s="893">
        <f t="shared" si="5"/>
        <v>308.25</v>
      </c>
      <c r="R19" s="97"/>
      <c r="S19" s="97"/>
      <c r="T19" s="97"/>
    </row>
    <row r="20" spans="2:20" x14ac:dyDescent="0.25">
      <c r="B20" s="254" t="s">
        <v>40</v>
      </c>
      <c r="C20" s="255">
        <v>10.67</v>
      </c>
      <c r="D20" s="255">
        <v>0.93</v>
      </c>
      <c r="E20" s="257">
        <v>319.68</v>
      </c>
      <c r="F20" s="426">
        <v>10.56</v>
      </c>
      <c r="G20" s="879">
        <f t="shared" si="0"/>
        <v>309.12</v>
      </c>
      <c r="H20" s="255">
        <v>10.45</v>
      </c>
      <c r="I20" s="694">
        <f t="shared" si="1"/>
        <v>309.23</v>
      </c>
      <c r="J20" s="426">
        <v>10.46</v>
      </c>
      <c r="K20" s="882">
        <f t="shared" si="2"/>
        <v>309.22000000000003</v>
      </c>
      <c r="L20" s="426">
        <v>10.48</v>
      </c>
      <c r="M20" s="882">
        <f t="shared" si="3"/>
        <v>309.2</v>
      </c>
      <c r="N20" s="886">
        <v>10.51</v>
      </c>
      <c r="O20" s="878">
        <f t="shared" si="4"/>
        <v>309.17</v>
      </c>
      <c r="P20" s="284">
        <v>10.54</v>
      </c>
      <c r="Q20" s="893">
        <f t="shared" si="5"/>
        <v>309.14</v>
      </c>
      <c r="R20" s="97"/>
      <c r="S20" s="97"/>
      <c r="T20" s="97"/>
    </row>
    <row r="21" spans="2:20" x14ac:dyDescent="0.25">
      <c r="B21" s="254" t="s">
        <v>41</v>
      </c>
      <c r="C21" s="255">
        <v>10.66</v>
      </c>
      <c r="D21" s="255">
        <v>0.57999999999999996</v>
      </c>
      <c r="E21" s="257">
        <v>316.58999999999997</v>
      </c>
      <c r="F21" s="426">
        <v>8.9600000000000009</v>
      </c>
      <c r="G21" s="879">
        <f t="shared" si="0"/>
        <v>307.63</v>
      </c>
      <c r="H21" s="255">
        <v>8.6999999999999993</v>
      </c>
      <c r="I21" s="694">
        <f t="shared" si="1"/>
        <v>307.89</v>
      </c>
      <c r="J21" s="426">
        <v>9.17</v>
      </c>
      <c r="K21" s="882">
        <f t="shared" si="2"/>
        <v>307.41999999999996</v>
      </c>
      <c r="L21" s="426">
        <v>9.58</v>
      </c>
      <c r="M21" s="882">
        <f t="shared" si="3"/>
        <v>307.01</v>
      </c>
      <c r="N21" s="886">
        <v>10.01</v>
      </c>
      <c r="O21" s="878">
        <f t="shared" si="4"/>
        <v>306.58</v>
      </c>
      <c r="P21" s="284">
        <v>10.15</v>
      </c>
      <c r="Q21" s="893">
        <f t="shared" si="5"/>
        <v>306.44</v>
      </c>
      <c r="R21" s="97"/>
      <c r="S21" s="97"/>
      <c r="T21" s="97"/>
    </row>
    <row r="22" spans="2:20" x14ac:dyDescent="0.25">
      <c r="B22" s="254" t="s">
        <v>42</v>
      </c>
      <c r="C22" s="255">
        <v>8.2899999999999991</v>
      </c>
      <c r="D22" s="255">
        <v>0.43</v>
      </c>
      <c r="E22" s="257">
        <v>316.94</v>
      </c>
      <c r="F22" s="426">
        <v>8.2799999999999994</v>
      </c>
      <c r="G22" s="879">
        <f t="shared" si="0"/>
        <v>308.66000000000003</v>
      </c>
      <c r="H22" s="255">
        <v>8.27</v>
      </c>
      <c r="I22" s="882">
        <f t="shared" si="1"/>
        <v>308.67</v>
      </c>
      <c r="J22" s="426">
        <v>8.25</v>
      </c>
      <c r="K22" s="694">
        <f t="shared" si="2"/>
        <v>308.69</v>
      </c>
      <c r="L22" s="426">
        <v>8.26</v>
      </c>
      <c r="M22" s="882">
        <f t="shared" si="3"/>
        <v>308.68</v>
      </c>
      <c r="N22" s="886">
        <v>8.2899999999999991</v>
      </c>
      <c r="O22" s="878">
        <f t="shared" si="4"/>
        <v>308.64999999999998</v>
      </c>
      <c r="P22" s="284">
        <v>8.31</v>
      </c>
      <c r="Q22" s="893">
        <f t="shared" si="5"/>
        <v>308.63</v>
      </c>
      <c r="R22" s="97"/>
      <c r="S22" s="97"/>
      <c r="T22" s="97"/>
    </row>
    <row r="23" spans="2:20" ht="13.8" thickBot="1" x14ac:dyDescent="0.3">
      <c r="B23" s="262" t="s">
        <v>43</v>
      </c>
      <c r="C23" s="263">
        <v>9.49</v>
      </c>
      <c r="D23" s="263">
        <v>0.47</v>
      </c>
      <c r="E23" s="264">
        <v>315.02999999999997</v>
      </c>
      <c r="F23" s="430">
        <v>8.69</v>
      </c>
      <c r="G23" s="880">
        <f t="shared" si="0"/>
        <v>306.33999999999997</v>
      </c>
      <c r="H23" s="263">
        <v>8.65</v>
      </c>
      <c r="I23" s="841">
        <f t="shared" si="1"/>
        <v>306.38</v>
      </c>
      <c r="J23" s="426">
        <v>8.67</v>
      </c>
      <c r="K23" s="883">
        <f t="shared" si="2"/>
        <v>306.35999999999996</v>
      </c>
      <c r="L23" s="430">
        <v>8.7100000000000009</v>
      </c>
      <c r="M23" s="883">
        <f t="shared" si="3"/>
        <v>306.32</v>
      </c>
      <c r="N23" s="887">
        <v>8.75</v>
      </c>
      <c r="O23" s="888">
        <f t="shared" si="4"/>
        <v>306.27999999999997</v>
      </c>
      <c r="P23" s="291">
        <v>8.76</v>
      </c>
      <c r="Q23" s="894">
        <f t="shared" si="5"/>
        <v>306.27</v>
      </c>
      <c r="R23" s="97"/>
      <c r="S23" s="97"/>
      <c r="T23" s="253"/>
    </row>
    <row r="24" spans="2:20" ht="13.8" thickBot="1" x14ac:dyDescent="0.3">
      <c r="B24" s="266" t="s">
        <v>44</v>
      </c>
      <c r="C24" s="87">
        <v>20.329999999999998</v>
      </c>
      <c r="D24" s="88">
        <v>0.1</v>
      </c>
      <c r="E24" s="169">
        <v>307.95</v>
      </c>
      <c r="F24" s="433"/>
      <c r="G24" s="444"/>
      <c r="H24" s="433"/>
      <c r="I24" s="441"/>
      <c r="J24" s="434"/>
      <c r="K24" s="441"/>
      <c r="L24" s="445"/>
      <c r="M24" s="441"/>
      <c r="N24" s="433"/>
      <c r="O24" s="444"/>
      <c r="P24" s="742"/>
      <c r="Q24" s="268"/>
      <c r="R24" s="97"/>
      <c r="S24" s="97"/>
      <c r="T24" s="97"/>
    </row>
    <row r="25" spans="2:20" x14ac:dyDescent="0.25">
      <c r="B25" s="9"/>
      <c r="C25" s="97"/>
      <c r="D25" s="228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253"/>
      <c r="Q25" s="97"/>
      <c r="R25" s="97"/>
      <c r="S25" s="97"/>
      <c r="T25" s="97"/>
    </row>
    <row r="26" spans="2:20" ht="13.8" thickBot="1" x14ac:dyDescent="0.3">
      <c r="B26" s="9"/>
      <c r="C26" s="9"/>
      <c r="D26" s="97"/>
      <c r="E26" s="97"/>
      <c r="F26" s="97"/>
      <c r="G26" s="97"/>
      <c r="H26" s="97"/>
      <c r="I26" s="97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</row>
    <row r="27" spans="2:20" ht="13.8" thickBot="1" x14ac:dyDescent="0.3">
      <c r="B27" s="239"/>
      <c r="C27" s="269"/>
      <c r="D27" s="269"/>
      <c r="E27" s="270"/>
      <c r="F27" s="987">
        <v>2015</v>
      </c>
      <c r="G27" s="988"/>
      <c r="H27" s="988"/>
      <c r="I27" s="988"/>
      <c r="J27" s="988"/>
      <c r="K27" s="988"/>
      <c r="L27" s="988"/>
      <c r="M27" s="988"/>
      <c r="N27" s="988"/>
      <c r="O27" s="988"/>
      <c r="P27" s="988"/>
      <c r="Q27" s="989"/>
      <c r="R27" s="259"/>
      <c r="S27" s="98"/>
      <c r="T27" s="98"/>
    </row>
    <row r="28" spans="2:20" ht="13.8" thickBot="1" x14ac:dyDescent="0.3">
      <c r="B28" s="271"/>
      <c r="C28" s="272"/>
      <c r="D28" s="272"/>
      <c r="E28" s="273"/>
      <c r="F28" s="1059" t="s">
        <v>54</v>
      </c>
      <c r="G28" s="995"/>
      <c r="H28" s="997" t="s">
        <v>3</v>
      </c>
      <c r="I28" s="995"/>
      <c r="J28" s="997" t="s">
        <v>5</v>
      </c>
      <c r="K28" s="995"/>
      <c r="L28" s="997" t="s">
        <v>7</v>
      </c>
      <c r="M28" s="995"/>
      <c r="N28" s="997" t="s">
        <v>9</v>
      </c>
      <c r="O28" s="998"/>
      <c r="P28" s="997" t="s">
        <v>11</v>
      </c>
      <c r="Q28" s="998"/>
      <c r="R28" s="259"/>
      <c r="S28" s="98"/>
      <c r="T28" s="98"/>
    </row>
    <row r="29" spans="2:20" ht="13.8" thickBot="1" x14ac:dyDescent="0.3">
      <c r="B29" s="1005"/>
      <c r="C29" s="1007" t="s">
        <v>30</v>
      </c>
      <c r="D29" s="1008" t="s">
        <v>31</v>
      </c>
      <c r="E29" s="1010" t="s">
        <v>32</v>
      </c>
      <c r="F29" s="987" t="s">
        <v>33</v>
      </c>
      <c r="G29" s="988"/>
      <c r="H29" s="988"/>
      <c r="I29" s="988"/>
      <c r="J29" s="988"/>
      <c r="K29" s="988"/>
      <c r="L29" s="988"/>
      <c r="M29" s="988"/>
      <c r="N29" s="988"/>
      <c r="O29" s="988"/>
      <c r="P29" s="1012"/>
      <c r="Q29" s="1013"/>
      <c r="R29" s="208"/>
    </row>
    <row r="30" spans="2:20" ht="13.8" thickBot="1" x14ac:dyDescent="0.3">
      <c r="B30" s="1006"/>
      <c r="C30" s="1002"/>
      <c r="D30" s="1009"/>
      <c r="E30" s="1011"/>
      <c r="F30" s="735" t="s">
        <v>34</v>
      </c>
      <c r="G30" s="736" t="s">
        <v>35</v>
      </c>
      <c r="H30" s="737" t="s">
        <v>34</v>
      </c>
      <c r="I30" s="738" t="s">
        <v>35</v>
      </c>
      <c r="J30" s="737" t="s">
        <v>34</v>
      </c>
      <c r="K30" s="738" t="s">
        <v>35</v>
      </c>
      <c r="L30" s="735" t="s">
        <v>34</v>
      </c>
      <c r="M30" s="739" t="s">
        <v>35</v>
      </c>
      <c r="N30" s="735" t="s">
        <v>34</v>
      </c>
      <c r="O30" s="736" t="s">
        <v>35</v>
      </c>
      <c r="P30" s="247" t="s">
        <v>34</v>
      </c>
      <c r="Q30" s="248" t="s">
        <v>35</v>
      </c>
      <c r="R30" s="835"/>
    </row>
    <row r="31" spans="2:20" x14ac:dyDescent="0.25">
      <c r="B31" s="276" t="s">
        <v>45</v>
      </c>
      <c r="C31" s="277">
        <v>16.41</v>
      </c>
      <c r="D31" s="820">
        <v>0.76</v>
      </c>
      <c r="E31" s="106">
        <v>316.07</v>
      </c>
      <c r="F31" s="419">
        <v>4.38</v>
      </c>
      <c r="G31" s="895">
        <f>E31-F31</f>
        <v>311.69</v>
      </c>
      <c r="H31" s="423">
        <v>4.2699999999999996</v>
      </c>
      <c r="I31" s="787">
        <f>E31-H31</f>
        <v>311.8</v>
      </c>
      <c r="J31" s="408">
        <v>4.29</v>
      </c>
      <c r="K31" s="889">
        <f>E31-J31</f>
        <v>311.77999999999997</v>
      </c>
      <c r="L31" s="896">
        <v>4.33</v>
      </c>
      <c r="M31" s="897">
        <f>E31-L31</f>
        <v>311.74</v>
      </c>
      <c r="N31" s="898">
        <v>4.37</v>
      </c>
      <c r="O31" s="895">
        <f>E31-N31</f>
        <v>311.7</v>
      </c>
      <c r="P31" s="815">
        <v>4.45</v>
      </c>
      <c r="Q31" s="760">
        <f>E31-P31</f>
        <v>311.62</v>
      </c>
      <c r="R31" s="836"/>
    </row>
    <row r="32" spans="2:20" x14ac:dyDescent="0.25">
      <c r="B32" s="254" t="s">
        <v>46</v>
      </c>
      <c r="C32" s="255">
        <v>8.48</v>
      </c>
      <c r="D32" s="818">
        <v>0.77</v>
      </c>
      <c r="E32" s="111">
        <v>316.14999999999998</v>
      </c>
      <c r="F32" s="426">
        <v>4.1100000000000003</v>
      </c>
      <c r="G32" s="879">
        <f>E32-F32</f>
        <v>312.03999999999996</v>
      </c>
      <c r="H32" s="426">
        <v>3.95</v>
      </c>
      <c r="I32" s="701">
        <f>E32-H32</f>
        <v>312.2</v>
      </c>
      <c r="J32" s="435">
        <v>3.98</v>
      </c>
      <c r="K32" s="890">
        <f>E32-J32</f>
        <v>312.16999999999996</v>
      </c>
      <c r="L32" s="899">
        <v>3.99</v>
      </c>
      <c r="M32" s="882">
        <f>E32-L32</f>
        <v>312.15999999999997</v>
      </c>
      <c r="N32" s="886">
        <v>4.0199999999999996</v>
      </c>
      <c r="O32" s="879">
        <f>E32-N32</f>
        <v>312.13</v>
      </c>
      <c r="P32" s="69">
        <v>4.09</v>
      </c>
      <c r="Q32" s="763">
        <f>E32-P32</f>
        <v>312.06</v>
      </c>
      <c r="R32" s="208"/>
    </row>
    <row r="33" spans="2:22" x14ac:dyDescent="0.25">
      <c r="B33" s="254" t="s">
        <v>47</v>
      </c>
      <c r="C33" s="255">
        <v>24.17</v>
      </c>
      <c r="D33" s="818">
        <v>0.51</v>
      </c>
      <c r="E33" s="111">
        <v>332.39</v>
      </c>
      <c r="F33" s="426">
        <v>23.13</v>
      </c>
      <c r="G33" s="879">
        <f>E33-F33</f>
        <v>309.26</v>
      </c>
      <c r="H33" s="426">
        <v>22.88</v>
      </c>
      <c r="I33" s="701">
        <f>E33-H33</f>
        <v>309.51</v>
      </c>
      <c r="J33" s="435">
        <v>22.91</v>
      </c>
      <c r="K33" s="890">
        <f>E33-J33</f>
        <v>309.47999999999996</v>
      </c>
      <c r="L33" s="899">
        <v>22.98</v>
      </c>
      <c r="M33" s="882">
        <f>E33-L33</f>
        <v>309.40999999999997</v>
      </c>
      <c r="N33" s="886">
        <v>23</v>
      </c>
      <c r="O33" s="879">
        <f>E33-N33</f>
        <v>309.39</v>
      </c>
      <c r="P33" s="69">
        <v>23.33</v>
      </c>
      <c r="Q33" s="763">
        <f>E33-P33</f>
        <v>309.06</v>
      </c>
      <c r="R33" s="208"/>
    </row>
    <row r="34" spans="2:22" ht="13.8" thickBot="1" x14ac:dyDescent="0.3">
      <c r="B34" s="288" t="s">
        <v>48</v>
      </c>
      <c r="C34" s="289">
        <v>13.55</v>
      </c>
      <c r="D34" s="819">
        <v>0.7</v>
      </c>
      <c r="E34" s="114">
        <v>299.04000000000002</v>
      </c>
      <c r="F34" s="430">
        <v>4.91</v>
      </c>
      <c r="G34" s="880">
        <f>E34-F34</f>
        <v>294.13</v>
      </c>
      <c r="H34" s="430">
        <v>4.75</v>
      </c>
      <c r="I34" s="762">
        <f>E34-H34</f>
        <v>294.29000000000002</v>
      </c>
      <c r="J34" s="436">
        <v>4.8899999999999997</v>
      </c>
      <c r="K34" s="891">
        <f>E34-J34</f>
        <v>294.15000000000003</v>
      </c>
      <c r="L34" s="900">
        <v>5.0199999999999996</v>
      </c>
      <c r="M34" s="883">
        <f>E34-L34</f>
        <v>294.02000000000004</v>
      </c>
      <c r="N34" s="901">
        <v>5.1100000000000003</v>
      </c>
      <c r="O34" s="880">
        <f>E34-N34</f>
        <v>293.93</v>
      </c>
      <c r="P34" s="93">
        <v>5.13</v>
      </c>
      <c r="Q34" s="792">
        <f>E34-P34</f>
        <v>293.91000000000003</v>
      </c>
      <c r="R34" s="208"/>
    </row>
    <row r="35" spans="2:22" x14ac:dyDescent="0.25">
      <c r="B35" s="9"/>
      <c r="C35" s="97"/>
      <c r="D35" s="259"/>
      <c r="E35" s="259"/>
      <c r="F35" s="259"/>
      <c r="G35" s="259"/>
      <c r="H35" s="259"/>
      <c r="I35" s="259"/>
      <c r="J35" s="259"/>
      <c r="K35" s="788"/>
      <c r="L35" s="259"/>
      <c r="M35" s="259"/>
      <c r="N35" s="259"/>
      <c r="O35" s="259"/>
    </row>
    <row r="36" spans="2:22" ht="13.8" thickBot="1" x14ac:dyDescent="0.3">
      <c r="B36" s="296"/>
      <c r="C36" s="296"/>
      <c r="D36" s="295"/>
      <c r="E36" s="259"/>
      <c r="F36" s="259"/>
      <c r="G36" s="297"/>
      <c r="H36" s="259"/>
      <c r="I36" s="259"/>
      <c r="J36" s="259"/>
      <c r="K36" s="298"/>
    </row>
    <row r="37" spans="2:22" ht="13.8" thickBot="1" x14ac:dyDescent="0.3">
      <c r="B37" s="1031" t="s">
        <v>57</v>
      </c>
      <c r="C37" s="1032"/>
      <c r="D37" s="1032"/>
      <c r="E37" s="1033"/>
      <c r="F37" s="987">
        <v>2015</v>
      </c>
      <c r="G37" s="988"/>
      <c r="H37" s="988"/>
      <c r="I37" s="988"/>
      <c r="J37" s="988"/>
      <c r="K37" s="988"/>
      <c r="L37" s="988"/>
      <c r="M37" s="988"/>
      <c r="N37" s="989"/>
      <c r="P37" s="1040"/>
      <c r="Q37" s="1041"/>
      <c r="R37" s="987">
        <v>2015</v>
      </c>
      <c r="S37" s="989"/>
    </row>
    <row r="38" spans="2:22" ht="13.5" customHeight="1" thickBot="1" x14ac:dyDescent="0.3">
      <c r="B38" s="1034"/>
      <c r="C38" s="1035"/>
      <c r="D38" s="1035"/>
      <c r="E38" s="1036"/>
      <c r="F38" s="1060" t="s">
        <v>58</v>
      </c>
      <c r="G38" s="1063" t="s">
        <v>59</v>
      </c>
      <c r="H38" s="1017" t="s">
        <v>30</v>
      </c>
      <c r="I38" s="1020" t="s">
        <v>78</v>
      </c>
      <c r="J38" s="1021"/>
      <c r="K38" s="1021"/>
      <c r="L38" s="1021"/>
      <c r="M38" s="1021"/>
      <c r="N38" s="1022"/>
      <c r="P38" s="1023" t="s">
        <v>2</v>
      </c>
      <c r="Q38" s="1024"/>
      <c r="R38" s="523" t="s">
        <v>4</v>
      </c>
      <c r="S38" s="825" t="s">
        <v>9</v>
      </c>
    </row>
    <row r="39" spans="2:22" ht="13.8" thickBot="1" x14ac:dyDescent="0.3">
      <c r="B39" s="1034"/>
      <c r="C39" s="1035"/>
      <c r="D39" s="1035"/>
      <c r="E39" s="1036"/>
      <c r="F39" s="1061"/>
      <c r="G39" s="1064"/>
      <c r="H39" s="1018"/>
      <c r="I39" s="1025" t="s">
        <v>194</v>
      </c>
      <c r="J39" s="1026"/>
      <c r="K39" s="1025" t="s">
        <v>192</v>
      </c>
      <c r="L39" s="1026"/>
      <c r="M39" s="1027" t="s">
        <v>193</v>
      </c>
      <c r="N39" s="1028"/>
      <c r="O39" s="208"/>
      <c r="P39" s="1029" t="s">
        <v>86</v>
      </c>
      <c r="Q39" s="1030"/>
      <c r="R39" s="906">
        <v>2</v>
      </c>
      <c r="S39" s="909">
        <v>1.1000000000000001</v>
      </c>
    </row>
    <row r="40" spans="2:22" ht="13.8" thickBot="1" x14ac:dyDescent="0.3">
      <c r="B40" s="1037"/>
      <c r="C40" s="1038"/>
      <c r="D40" s="1038"/>
      <c r="E40" s="1039"/>
      <c r="F40" s="1062"/>
      <c r="G40" s="1065"/>
      <c r="H40" s="1019"/>
      <c r="I40" s="831" t="s">
        <v>34</v>
      </c>
      <c r="J40" s="832" t="s">
        <v>35</v>
      </c>
      <c r="K40" s="812" t="s">
        <v>34</v>
      </c>
      <c r="L40" s="823" t="s">
        <v>35</v>
      </c>
      <c r="M40" s="849" t="s">
        <v>34</v>
      </c>
      <c r="N40" s="813" t="s">
        <v>182</v>
      </c>
      <c r="O40" s="208"/>
      <c r="P40" s="1042" t="s">
        <v>87</v>
      </c>
      <c r="Q40" s="1043"/>
      <c r="R40" s="907">
        <v>0.15</v>
      </c>
      <c r="S40" s="910">
        <v>0.1</v>
      </c>
    </row>
    <row r="41" spans="2:22" x14ac:dyDescent="0.25">
      <c r="B41" s="1053" t="s">
        <v>60</v>
      </c>
      <c r="C41" s="1054"/>
      <c r="D41" s="1054"/>
      <c r="E41" s="1055"/>
      <c r="F41" s="230" t="s">
        <v>61</v>
      </c>
      <c r="G41" s="212">
        <v>317.32</v>
      </c>
      <c r="H41" s="310">
        <v>309.37</v>
      </c>
      <c r="I41" s="842">
        <v>7.85</v>
      </c>
      <c r="J41" s="790">
        <f t="shared" ref="J41:J53" si="6">G41-I41</f>
        <v>309.46999999999997</v>
      </c>
      <c r="K41" s="772">
        <v>8.01</v>
      </c>
      <c r="L41" s="902">
        <f>G41-K41</f>
        <v>309.31</v>
      </c>
      <c r="M41" s="780">
        <v>8.06</v>
      </c>
      <c r="N41" s="904">
        <f>G41-M41</f>
        <v>309.26</v>
      </c>
      <c r="O41" s="208"/>
      <c r="P41" s="1042" t="s">
        <v>88</v>
      </c>
      <c r="Q41" s="1043"/>
      <c r="R41" s="907">
        <v>0.7</v>
      </c>
      <c r="S41" s="910">
        <v>0.45</v>
      </c>
    </row>
    <row r="42" spans="2:22" x14ac:dyDescent="0.25">
      <c r="B42" s="1014" t="s">
        <v>201</v>
      </c>
      <c r="C42" s="1015"/>
      <c r="D42" s="1015"/>
      <c r="E42" s="1016"/>
      <c r="F42" s="214" t="s">
        <v>62</v>
      </c>
      <c r="G42" s="217">
        <v>313.52999999999997</v>
      </c>
      <c r="H42" s="316">
        <v>308.08</v>
      </c>
      <c r="I42" s="69">
        <v>5.29</v>
      </c>
      <c r="J42" s="790">
        <f t="shared" si="6"/>
        <v>308.23999999999995</v>
      </c>
      <c r="K42" s="730">
        <v>5.32</v>
      </c>
      <c r="L42" s="902">
        <f>G42-K42</f>
        <v>308.20999999999998</v>
      </c>
      <c r="M42" s="782">
        <v>5.38</v>
      </c>
      <c r="N42" s="904">
        <f>G42-M42</f>
        <v>308.14999999999998</v>
      </c>
      <c r="O42" s="208"/>
      <c r="P42" s="1042" t="s">
        <v>89</v>
      </c>
      <c r="Q42" s="1043"/>
      <c r="R42" s="907">
        <v>0</v>
      </c>
      <c r="S42" s="910">
        <v>0</v>
      </c>
    </row>
    <row r="43" spans="2:22" ht="13.8" thickBot="1" x14ac:dyDescent="0.3">
      <c r="B43" s="1014" t="s">
        <v>202</v>
      </c>
      <c r="C43" s="1015"/>
      <c r="D43" s="1015"/>
      <c r="E43" s="1016"/>
      <c r="F43" s="214" t="s">
        <v>63</v>
      </c>
      <c r="G43" s="218">
        <v>322.39999999999998</v>
      </c>
      <c r="H43" s="316">
        <v>307.35000000000002</v>
      </c>
      <c r="I43" s="69"/>
      <c r="J43" s="790">
        <f t="shared" si="6"/>
        <v>322.39999999999998</v>
      </c>
      <c r="K43" s="510">
        <v>14.45</v>
      </c>
      <c r="L43" s="902">
        <f t="shared" ref="L43:L57" si="7">G43-K43</f>
        <v>307.95</v>
      </c>
      <c r="M43" s="782">
        <v>14.61</v>
      </c>
      <c r="N43" s="904">
        <f t="shared" ref="N43:N57" si="8">G43-M43</f>
        <v>307.78999999999996</v>
      </c>
      <c r="O43" s="208"/>
      <c r="P43" s="1045" t="s">
        <v>90</v>
      </c>
      <c r="Q43" s="1046"/>
      <c r="R43" s="908">
        <v>0.25</v>
      </c>
      <c r="S43" s="911">
        <v>0.15</v>
      </c>
    </row>
    <row r="44" spans="2:22" ht="13.8" thickBot="1" x14ac:dyDescent="0.3">
      <c r="B44" s="1014" t="s">
        <v>203</v>
      </c>
      <c r="C44" s="1056"/>
      <c r="D44" s="1056"/>
      <c r="E44" s="1057"/>
      <c r="F44" s="214" t="s">
        <v>64</v>
      </c>
      <c r="G44" s="217">
        <v>318.75</v>
      </c>
      <c r="H44" s="316">
        <v>307.60000000000002</v>
      </c>
      <c r="I44" s="69"/>
      <c r="J44" s="790">
        <f t="shared" si="6"/>
        <v>318.75</v>
      </c>
      <c r="K44" s="730">
        <v>10.83</v>
      </c>
      <c r="L44" s="902">
        <f t="shared" si="7"/>
        <v>307.92</v>
      </c>
      <c r="M44" s="782">
        <v>10.9</v>
      </c>
      <c r="N44" s="904">
        <f t="shared" si="8"/>
        <v>307.85000000000002</v>
      </c>
      <c r="O44" s="208"/>
    </row>
    <row r="45" spans="2:22" ht="13.8" thickBot="1" x14ac:dyDescent="0.3">
      <c r="B45" s="1014" t="s">
        <v>204</v>
      </c>
      <c r="C45" s="1015"/>
      <c r="D45" s="1015"/>
      <c r="E45" s="1016"/>
      <c r="F45" s="214" t="s">
        <v>65</v>
      </c>
      <c r="G45" s="217">
        <v>331.54</v>
      </c>
      <c r="H45" s="316">
        <v>308.99</v>
      </c>
      <c r="I45" s="69"/>
      <c r="J45" s="790">
        <f t="shared" si="6"/>
        <v>331.54</v>
      </c>
      <c r="K45" s="730">
        <v>22.33</v>
      </c>
      <c r="L45" s="902">
        <f t="shared" si="7"/>
        <v>309.21000000000004</v>
      </c>
      <c r="M45" s="782">
        <v>22.38</v>
      </c>
      <c r="N45" s="904">
        <f t="shared" si="8"/>
        <v>309.16000000000003</v>
      </c>
      <c r="O45" s="208"/>
      <c r="P45" s="323"/>
      <c r="Q45" s="987">
        <v>2015</v>
      </c>
      <c r="R45" s="988"/>
      <c r="S45" s="988"/>
      <c r="T45" s="988"/>
      <c r="U45" s="989"/>
      <c r="V45" s="208"/>
    </row>
    <row r="46" spans="2:22" ht="13.8" thickBot="1" x14ac:dyDescent="0.3">
      <c r="B46" s="1014" t="s">
        <v>216</v>
      </c>
      <c r="C46" s="1015"/>
      <c r="D46" s="1015"/>
      <c r="E46" s="1016"/>
      <c r="F46" s="214" t="s">
        <v>66</v>
      </c>
      <c r="G46" s="217">
        <v>323.19</v>
      </c>
      <c r="H46" s="316">
        <v>320.58999999999997</v>
      </c>
      <c r="I46" s="69">
        <v>14.5</v>
      </c>
      <c r="J46" s="790">
        <f t="shared" si="6"/>
        <v>308.69</v>
      </c>
      <c r="K46" s="730">
        <v>14.64</v>
      </c>
      <c r="L46" s="902">
        <f t="shared" si="7"/>
        <v>308.55</v>
      </c>
      <c r="M46" s="782">
        <v>14.72</v>
      </c>
      <c r="N46" s="904">
        <f t="shared" si="8"/>
        <v>308.46999999999997</v>
      </c>
      <c r="O46" s="208"/>
      <c r="P46" s="524" t="s">
        <v>2</v>
      </c>
      <c r="Q46" s="299" t="s">
        <v>54</v>
      </c>
      <c r="R46" s="843" t="s">
        <v>3</v>
      </c>
      <c r="S46" s="843" t="s">
        <v>6</v>
      </c>
      <c r="T46" s="845" t="s">
        <v>9</v>
      </c>
      <c r="U46" s="300" t="s">
        <v>12</v>
      </c>
      <c r="V46" s="208"/>
    </row>
    <row r="47" spans="2:22" x14ac:dyDescent="0.25">
      <c r="B47" s="1014" t="s">
        <v>206</v>
      </c>
      <c r="C47" s="1015"/>
      <c r="D47" s="1015"/>
      <c r="E47" s="1016"/>
      <c r="F47" s="214" t="s">
        <v>67</v>
      </c>
      <c r="G47" s="217">
        <v>328.24</v>
      </c>
      <c r="H47" s="316">
        <v>308.79000000000002</v>
      </c>
      <c r="I47" s="69">
        <v>19.100000000000001</v>
      </c>
      <c r="J47" s="790">
        <f t="shared" si="6"/>
        <v>309.14</v>
      </c>
      <c r="K47" s="730">
        <v>19.12</v>
      </c>
      <c r="L47" s="902">
        <f t="shared" si="7"/>
        <v>309.12</v>
      </c>
      <c r="M47" s="782"/>
      <c r="N47" s="904">
        <f t="shared" si="8"/>
        <v>328.24</v>
      </c>
      <c r="O47" s="208"/>
      <c r="P47" s="328" t="s">
        <v>93</v>
      </c>
      <c r="Q47" s="870">
        <v>1.6</v>
      </c>
      <c r="R47" s="833">
        <v>1.46</v>
      </c>
      <c r="S47" s="639">
        <v>1.4</v>
      </c>
      <c r="T47" s="642">
        <v>1.2</v>
      </c>
      <c r="U47" s="875">
        <v>1.2</v>
      </c>
      <c r="V47" s="208"/>
    </row>
    <row r="48" spans="2:22" x14ac:dyDescent="0.25">
      <c r="B48" s="1014" t="s">
        <v>207</v>
      </c>
      <c r="C48" s="1015"/>
      <c r="D48" s="1015"/>
      <c r="E48" s="1016"/>
      <c r="F48" s="214" t="s">
        <v>68</v>
      </c>
      <c r="G48" s="217">
        <v>331.59</v>
      </c>
      <c r="H48" s="316">
        <v>308.94</v>
      </c>
      <c r="I48" s="69"/>
      <c r="J48" s="790">
        <f t="shared" si="6"/>
        <v>331.59</v>
      </c>
      <c r="K48" s="851">
        <v>22.29</v>
      </c>
      <c r="L48" s="902">
        <f t="shared" si="7"/>
        <v>309.29999999999995</v>
      </c>
      <c r="M48" s="782">
        <v>22.54</v>
      </c>
      <c r="N48" s="904">
        <f t="shared" si="8"/>
        <v>309.04999999999995</v>
      </c>
      <c r="O48" s="208"/>
      <c r="P48" s="334" t="s">
        <v>94</v>
      </c>
      <c r="Q48" s="644"/>
      <c r="R48" s="834"/>
      <c r="S48" s="646"/>
      <c r="T48" s="648"/>
      <c r="U48" s="876"/>
      <c r="V48" s="208"/>
    </row>
    <row r="49" spans="2:22" x14ac:dyDescent="0.25">
      <c r="B49" s="1014" t="s">
        <v>208</v>
      </c>
      <c r="C49" s="1015"/>
      <c r="D49" s="1015"/>
      <c r="E49" s="1016"/>
      <c r="F49" s="214" t="s">
        <v>69</v>
      </c>
      <c r="G49" s="218">
        <v>328.5</v>
      </c>
      <c r="H49" s="316">
        <v>308.60000000000002</v>
      </c>
      <c r="I49" s="69">
        <v>19.670000000000002</v>
      </c>
      <c r="J49" s="790">
        <f t="shared" si="6"/>
        <v>308.83</v>
      </c>
      <c r="K49" s="510">
        <v>19.7</v>
      </c>
      <c r="L49" s="902">
        <f t="shared" si="7"/>
        <v>308.8</v>
      </c>
      <c r="M49" s="782">
        <v>19.71</v>
      </c>
      <c r="N49" s="904">
        <f t="shared" si="8"/>
        <v>308.79000000000002</v>
      </c>
      <c r="O49" s="208"/>
      <c r="P49" s="334" t="s">
        <v>95</v>
      </c>
      <c r="Q49" s="871">
        <v>2.7</v>
      </c>
      <c r="R49" s="834">
        <v>2.5499999999999998</v>
      </c>
      <c r="S49" s="646">
        <v>2.6</v>
      </c>
      <c r="T49" s="648">
        <v>2.4</v>
      </c>
      <c r="U49" s="876">
        <v>2.2000000000000002</v>
      </c>
      <c r="V49" s="208"/>
    </row>
    <row r="50" spans="2:22" x14ac:dyDescent="0.25">
      <c r="B50" s="1014" t="s">
        <v>209</v>
      </c>
      <c r="C50" s="1015"/>
      <c r="D50" s="1015"/>
      <c r="E50" s="1016"/>
      <c r="F50" s="214" t="s">
        <v>70</v>
      </c>
      <c r="G50" s="218">
        <v>330.6</v>
      </c>
      <c r="H50" s="316">
        <v>309</v>
      </c>
      <c r="I50" s="69"/>
      <c r="J50" s="790">
        <f t="shared" si="6"/>
        <v>330.6</v>
      </c>
      <c r="K50" s="730">
        <v>21.37</v>
      </c>
      <c r="L50" s="902">
        <f t="shared" si="7"/>
        <v>309.23</v>
      </c>
      <c r="M50" s="782">
        <v>21.43</v>
      </c>
      <c r="N50" s="904">
        <f t="shared" si="8"/>
        <v>309.17</v>
      </c>
      <c r="O50" s="208"/>
      <c r="P50" s="334" t="s">
        <v>96</v>
      </c>
      <c r="Q50" s="871">
        <v>2.1</v>
      </c>
      <c r="R50" s="834">
        <v>1.8</v>
      </c>
      <c r="S50" s="646">
        <v>1.5</v>
      </c>
      <c r="T50" s="648">
        <v>1.1000000000000001</v>
      </c>
      <c r="U50" s="876">
        <v>0.9</v>
      </c>
      <c r="V50" s="208"/>
    </row>
    <row r="51" spans="2:22" x14ac:dyDescent="0.25">
      <c r="B51" s="1014" t="s">
        <v>97</v>
      </c>
      <c r="C51" s="1015"/>
      <c r="D51" s="1015"/>
      <c r="E51" s="1016"/>
      <c r="F51" s="214" t="s">
        <v>72</v>
      </c>
      <c r="G51" s="217">
        <v>329.93</v>
      </c>
      <c r="H51" s="316">
        <v>308.43</v>
      </c>
      <c r="I51" s="69">
        <v>20.8</v>
      </c>
      <c r="J51" s="790">
        <f t="shared" si="6"/>
        <v>309.13</v>
      </c>
      <c r="K51" s="730">
        <v>20.89</v>
      </c>
      <c r="L51" s="902">
        <f t="shared" si="7"/>
        <v>309.04000000000002</v>
      </c>
      <c r="M51" s="782"/>
      <c r="N51" s="904">
        <f t="shared" si="8"/>
        <v>329.93</v>
      </c>
      <c r="O51" s="208"/>
      <c r="P51" s="334" t="s">
        <v>98</v>
      </c>
      <c r="Q51" s="871">
        <v>1.6</v>
      </c>
      <c r="R51" s="834">
        <v>1.5</v>
      </c>
      <c r="S51" s="646">
        <v>1.5</v>
      </c>
      <c r="T51" s="648">
        <v>1.3</v>
      </c>
      <c r="U51" s="876">
        <v>1.1000000000000001</v>
      </c>
      <c r="V51" s="208"/>
    </row>
    <row r="52" spans="2:22" x14ac:dyDescent="0.25">
      <c r="B52" s="1014" t="s">
        <v>73</v>
      </c>
      <c r="C52" s="1015"/>
      <c r="D52" s="1015"/>
      <c r="E52" s="1016"/>
      <c r="F52" s="214" t="s">
        <v>74</v>
      </c>
      <c r="G52" s="217">
        <v>323.06</v>
      </c>
      <c r="H52" s="316">
        <v>307.45999999999998</v>
      </c>
      <c r="I52" s="69">
        <v>14.85</v>
      </c>
      <c r="J52" s="790">
        <f t="shared" si="6"/>
        <v>308.20999999999998</v>
      </c>
      <c r="K52" s="730">
        <v>15.1</v>
      </c>
      <c r="L52" s="902">
        <f t="shared" si="7"/>
        <v>307.95999999999998</v>
      </c>
      <c r="M52" s="782">
        <v>15.35</v>
      </c>
      <c r="N52" s="904">
        <f t="shared" si="8"/>
        <v>307.70999999999998</v>
      </c>
      <c r="O52" s="208"/>
      <c r="P52" s="334" t="s">
        <v>99</v>
      </c>
      <c r="Q52" s="871">
        <v>2.1</v>
      </c>
      <c r="R52" s="646">
        <v>2.11</v>
      </c>
      <c r="S52" s="646">
        <v>1.9</v>
      </c>
      <c r="T52" s="648">
        <v>1.7</v>
      </c>
      <c r="U52" s="876">
        <v>1.6</v>
      </c>
      <c r="V52" s="837"/>
    </row>
    <row r="53" spans="2:22" ht="13.8" x14ac:dyDescent="0.25">
      <c r="B53" s="1014" t="s">
        <v>211</v>
      </c>
      <c r="C53" s="1015"/>
      <c r="D53" s="1015"/>
      <c r="E53" s="1016"/>
      <c r="F53" s="214"/>
      <c r="G53" s="220">
        <v>0.15</v>
      </c>
      <c r="H53" s="316">
        <v>20.149999999999999</v>
      </c>
      <c r="I53" s="69">
        <v>19.399999999999999</v>
      </c>
      <c r="J53" s="790">
        <f t="shared" si="6"/>
        <v>-19.25</v>
      </c>
      <c r="K53" s="730"/>
      <c r="L53" s="902">
        <f t="shared" si="7"/>
        <v>0.15</v>
      </c>
      <c r="M53" s="782">
        <v>19.670000000000002</v>
      </c>
      <c r="N53" s="904">
        <f t="shared" si="8"/>
        <v>-19.520000000000003</v>
      </c>
      <c r="O53" s="208"/>
      <c r="P53" s="334" t="s">
        <v>100</v>
      </c>
      <c r="Q53" s="644">
        <v>4.5999999999999996</v>
      </c>
      <c r="R53" s="872">
        <v>5</v>
      </c>
      <c r="S53" s="646">
        <v>4.8</v>
      </c>
      <c r="T53" s="648">
        <v>4.5</v>
      </c>
      <c r="U53" s="876">
        <v>4.4000000000000004</v>
      </c>
      <c r="V53" s="208"/>
    </row>
    <row r="54" spans="2:22" x14ac:dyDescent="0.25">
      <c r="B54" s="1014" t="s">
        <v>212</v>
      </c>
      <c r="C54" s="1015"/>
      <c r="D54" s="1015"/>
      <c r="E54" s="1016"/>
      <c r="F54" s="214">
        <v>184</v>
      </c>
      <c r="G54" s="217">
        <v>308.17</v>
      </c>
      <c r="H54" s="316">
        <v>305.42</v>
      </c>
      <c r="I54" s="69">
        <v>2.06</v>
      </c>
      <c r="J54" s="790">
        <f>G54-I54</f>
        <v>306.11</v>
      </c>
      <c r="K54" s="730">
        <v>2.19</v>
      </c>
      <c r="L54" s="902">
        <f t="shared" si="7"/>
        <v>305.98</v>
      </c>
      <c r="M54" s="782">
        <v>2.2400000000000002</v>
      </c>
      <c r="N54" s="904">
        <f t="shared" si="8"/>
        <v>305.93</v>
      </c>
      <c r="O54" s="208"/>
      <c r="P54" s="334" t="s">
        <v>101</v>
      </c>
      <c r="Q54" s="687">
        <v>1.5</v>
      </c>
      <c r="R54" s="646">
        <v>1.43</v>
      </c>
      <c r="S54" s="646">
        <v>1.4</v>
      </c>
      <c r="T54" s="648">
        <v>1.3</v>
      </c>
      <c r="U54" s="876">
        <v>1.1000000000000001</v>
      </c>
      <c r="V54" s="837"/>
    </row>
    <row r="55" spans="2:22" x14ac:dyDescent="0.25">
      <c r="B55" s="1014" t="s">
        <v>213</v>
      </c>
      <c r="C55" s="1015"/>
      <c r="D55" s="1015"/>
      <c r="E55" s="1016"/>
      <c r="F55" s="214" t="s">
        <v>75</v>
      </c>
      <c r="G55" s="218">
        <v>311</v>
      </c>
      <c r="H55" s="316">
        <v>306.2</v>
      </c>
      <c r="I55" s="69"/>
      <c r="J55" s="790">
        <f>G55-I55</f>
        <v>311</v>
      </c>
      <c r="K55" s="510">
        <v>3.3</v>
      </c>
      <c r="L55" s="902">
        <f t="shared" si="7"/>
        <v>307.7</v>
      </c>
      <c r="M55" s="782">
        <v>3.58</v>
      </c>
      <c r="N55" s="904">
        <f t="shared" si="8"/>
        <v>307.42</v>
      </c>
      <c r="O55" s="208"/>
      <c r="P55" s="334" t="s">
        <v>102</v>
      </c>
      <c r="Q55" s="871">
        <v>2.8</v>
      </c>
      <c r="R55" s="834">
        <v>2</v>
      </c>
      <c r="S55" s="646">
        <v>2.1</v>
      </c>
      <c r="T55" s="648">
        <v>1.9</v>
      </c>
      <c r="U55" s="876">
        <v>1.5</v>
      </c>
      <c r="V55" s="208"/>
    </row>
    <row r="56" spans="2:22" ht="13.8" thickBot="1" x14ac:dyDescent="0.3">
      <c r="B56" s="1014" t="s">
        <v>214</v>
      </c>
      <c r="C56" s="1015"/>
      <c r="D56" s="1015"/>
      <c r="E56" s="1016"/>
      <c r="F56" s="214" t="s">
        <v>76</v>
      </c>
      <c r="G56" s="217">
        <v>287.82</v>
      </c>
      <c r="H56" s="316">
        <v>282.47000000000003</v>
      </c>
      <c r="I56" s="69">
        <v>2.1</v>
      </c>
      <c r="J56" s="790">
        <f>G56-I56</f>
        <v>285.71999999999997</v>
      </c>
      <c r="K56" s="730"/>
      <c r="L56" s="902">
        <f t="shared" si="7"/>
        <v>287.82</v>
      </c>
      <c r="M56" s="782">
        <v>4.5599999999999996</v>
      </c>
      <c r="N56" s="904">
        <f t="shared" si="8"/>
        <v>283.26</v>
      </c>
      <c r="O56" s="208"/>
      <c r="P56" s="346" t="s">
        <v>103</v>
      </c>
      <c r="Q56" s="873">
        <v>4.5</v>
      </c>
      <c r="R56" s="848">
        <v>3.69</v>
      </c>
      <c r="S56" s="848">
        <v>3.1</v>
      </c>
      <c r="T56" s="874">
        <v>2.5</v>
      </c>
      <c r="U56" s="877">
        <v>1.9</v>
      </c>
      <c r="V56" s="837"/>
    </row>
    <row r="57" spans="2:22" ht="13.8" thickBot="1" x14ac:dyDescent="0.3">
      <c r="B57" s="1050" t="s">
        <v>215</v>
      </c>
      <c r="C57" s="1051"/>
      <c r="D57" s="1051"/>
      <c r="E57" s="1052"/>
      <c r="F57" s="226" t="s">
        <v>77</v>
      </c>
      <c r="G57" s="826">
        <v>311.75</v>
      </c>
      <c r="H57" s="354" t="s">
        <v>29</v>
      </c>
      <c r="I57" s="768">
        <v>3.98</v>
      </c>
      <c r="J57" s="791">
        <f>G57-I57</f>
        <v>307.77</v>
      </c>
      <c r="K57" s="731">
        <v>4.1900000000000004</v>
      </c>
      <c r="L57" s="903">
        <f t="shared" si="7"/>
        <v>307.56</v>
      </c>
      <c r="M57" s="783">
        <v>4.26</v>
      </c>
      <c r="N57" s="905">
        <f t="shared" si="8"/>
        <v>307.49</v>
      </c>
      <c r="O57" s="208"/>
      <c r="P57" s="357" t="s">
        <v>104</v>
      </c>
      <c r="Q57" s="846"/>
      <c r="R57" s="844"/>
      <c r="S57" s="844"/>
      <c r="T57" s="844"/>
      <c r="U57" s="847"/>
    </row>
  </sheetData>
  <mergeCells count="64">
    <mergeCell ref="B55:E55"/>
    <mergeCell ref="B56:E56"/>
    <mergeCell ref="B57:E57"/>
    <mergeCell ref="B49:E49"/>
    <mergeCell ref="B50:E50"/>
    <mergeCell ref="B51:E51"/>
    <mergeCell ref="B52:E52"/>
    <mergeCell ref="B53:E53"/>
    <mergeCell ref="B54:E54"/>
    <mergeCell ref="B48:E48"/>
    <mergeCell ref="B41:E41"/>
    <mergeCell ref="P41:Q41"/>
    <mergeCell ref="B42:E42"/>
    <mergeCell ref="P42:Q42"/>
    <mergeCell ref="B43:E43"/>
    <mergeCell ref="P43:Q43"/>
    <mergeCell ref="B44:E44"/>
    <mergeCell ref="B45:E45"/>
    <mergeCell ref="Q45:U45"/>
    <mergeCell ref="B46:E46"/>
    <mergeCell ref="B47:E47"/>
    <mergeCell ref="F29:Q29"/>
    <mergeCell ref="R37:S37"/>
    <mergeCell ref="F38:F40"/>
    <mergeCell ref="G38:G40"/>
    <mergeCell ref="H38:H40"/>
    <mergeCell ref="I38:N38"/>
    <mergeCell ref="P38:Q38"/>
    <mergeCell ref="I39:J39"/>
    <mergeCell ref="K39:L39"/>
    <mergeCell ref="M39:N39"/>
    <mergeCell ref="P39:Q39"/>
    <mergeCell ref="E14:E15"/>
    <mergeCell ref="F14:Q14"/>
    <mergeCell ref="B37:E40"/>
    <mergeCell ref="F37:N37"/>
    <mergeCell ref="P37:Q37"/>
    <mergeCell ref="P40:Q40"/>
    <mergeCell ref="F28:G28"/>
    <mergeCell ref="H28:I28"/>
    <mergeCell ref="J28:K28"/>
    <mergeCell ref="L28:M28"/>
    <mergeCell ref="N28:O28"/>
    <mergeCell ref="P28:Q28"/>
    <mergeCell ref="B29:B30"/>
    <mergeCell ref="C29:C30"/>
    <mergeCell ref="D29:D30"/>
    <mergeCell ref="E29:E30"/>
    <mergeCell ref="Z6:AA6"/>
    <mergeCell ref="W6:X6"/>
    <mergeCell ref="P2:R2"/>
    <mergeCell ref="F27:Q27"/>
    <mergeCell ref="B7:S7"/>
    <mergeCell ref="B9:T9"/>
    <mergeCell ref="F12:Q12"/>
    <mergeCell ref="F13:G13"/>
    <mergeCell ref="H13:I13"/>
    <mergeCell ref="J13:K13"/>
    <mergeCell ref="L13:M13"/>
    <mergeCell ref="N13:O13"/>
    <mergeCell ref="P13:Q13"/>
    <mergeCell ref="B14:B15"/>
    <mergeCell ref="C14:C15"/>
    <mergeCell ref="D14:D15"/>
  </mergeCells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topLeftCell="A10" zoomScale="75" workbookViewId="0">
      <selection activeCell="B56" sqref="B56"/>
    </sheetView>
  </sheetViews>
  <sheetFormatPr defaultRowHeight="13.2" x14ac:dyDescent="0.25"/>
  <cols>
    <col min="1" max="1" width="5" customWidth="1"/>
    <col min="20" max="20" width="13" customWidth="1"/>
  </cols>
  <sheetData>
    <row r="2" spans="2:28" ht="13.8" x14ac:dyDescent="0.25">
      <c r="Y2" s="236"/>
      <c r="Z2" s="1066" t="s">
        <v>79</v>
      </c>
      <c r="AA2" s="1066"/>
      <c r="AB2" s="1066"/>
    </row>
    <row r="3" spans="2:28" ht="17.399999999999999" x14ac:dyDescent="0.3">
      <c r="B3" s="992" t="s">
        <v>184</v>
      </c>
      <c r="C3" s="992"/>
      <c r="D3" s="992"/>
      <c r="E3" s="992"/>
      <c r="F3" s="992"/>
      <c r="G3" s="992"/>
      <c r="H3" s="992"/>
      <c r="I3" s="992"/>
      <c r="J3" s="992"/>
      <c r="K3" s="992"/>
      <c r="L3" s="992"/>
      <c r="M3" s="992"/>
      <c r="N3" s="992"/>
      <c r="O3" s="992"/>
      <c r="P3" s="992"/>
      <c r="Q3" s="992"/>
      <c r="R3" s="992"/>
      <c r="S3" s="992"/>
      <c r="T3" s="992"/>
      <c r="U3" s="992"/>
      <c r="V3" s="992"/>
    </row>
    <row r="4" spans="2:28" ht="17.399999999999999" x14ac:dyDescent="0.3"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</row>
    <row r="5" spans="2:28" ht="15.6" x14ac:dyDescent="0.3">
      <c r="B5" s="993" t="s">
        <v>81</v>
      </c>
      <c r="C5" s="993"/>
      <c r="D5" s="993"/>
      <c r="E5" s="993"/>
      <c r="F5" s="993"/>
      <c r="G5" s="993"/>
      <c r="H5" s="993"/>
      <c r="I5" s="993"/>
      <c r="J5" s="993"/>
      <c r="K5" s="993"/>
      <c r="L5" s="993"/>
      <c r="M5" s="993"/>
      <c r="N5" s="993"/>
      <c r="O5" s="993"/>
      <c r="P5" s="993"/>
      <c r="Q5" s="993"/>
      <c r="R5" s="993"/>
      <c r="S5" s="993"/>
      <c r="T5" s="993"/>
      <c r="U5" s="993"/>
      <c r="V5" s="993"/>
      <c r="W5" s="993"/>
      <c r="X5" s="993"/>
      <c r="Y5" s="993"/>
    </row>
    <row r="6" spans="2:28" ht="15.6" x14ac:dyDescent="0.3"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</row>
    <row r="7" spans="2:28" ht="13.8" thickBot="1" x14ac:dyDescent="0.3"/>
    <row r="8" spans="2:28" ht="13.8" thickBot="1" x14ac:dyDescent="0.3">
      <c r="B8" s="239"/>
      <c r="C8" s="240"/>
      <c r="D8" s="240"/>
      <c r="E8" s="240"/>
      <c r="F8" s="987">
        <v>2013</v>
      </c>
      <c r="G8" s="988"/>
      <c r="H8" s="988"/>
      <c r="I8" s="988"/>
      <c r="J8" s="988"/>
      <c r="K8" s="988"/>
      <c r="L8" s="988"/>
      <c r="M8" s="988"/>
      <c r="N8" s="988"/>
      <c r="O8" s="988"/>
      <c r="P8" s="988"/>
      <c r="Q8" s="989"/>
      <c r="R8" s="241"/>
    </row>
    <row r="9" spans="2:28" ht="13.8" thickBot="1" x14ac:dyDescent="0.3">
      <c r="B9" s="242"/>
      <c r="C9" s="243"/>
      <c r="D9" s="243"/>
      <c r="E9" s="243"/>
      <c r="F9" s="1058" t="s">
        <v>54</v>
      </c>
      <c r="G9" s="996"/>
      <c r="H9" s="995" t="s">
        <v>3</v>
      </c>
      <c r="I9" s="996"/>
      <c r="J9" s="996" t="s">
        <v>5</v>
      </c>
      <c r="K9" s="996"/>
      <c r="L9" s="997" t="s">
        <v>7</v>
      </c>
      <c r="M9" s="995"/>
      <c r="N9" s="997" t="s">
        <v>9</v>
      </c>
      <c r="O9" s="998"/>
      <c r="P9" s="997" t="s">
        <v>11</v>
      </c>
      <c r="Q9" s="998"/>
      <c r="R9" s="241"/>
    </row>
    <row r="10" spans="2:28" ht="13.8" thickBot="1" x14ac:dyDescent="0.3">
      <c r="B10" s="999"/>
      <c r="C10" s="1001" t="s">
        <v>30</v>
      </c>
      <c r="D10" s="1001" t="s">
        <v>155</v>
      </c>
      <c r="E10" s="1003" t="s">
        <v>32</v>
      </c>
      <c r="F10" s="987" t="s">
        <v>33</v>
      </c>
      <c r="G10" s="988"/>
      <c r="H10" s="988"/>
      <c r="I10" s="988"/>
      <c r="J10" s="988"/>
      <c r="K10" s="988"/>
      <c r="L10" s="988"/>
      <c r="M10" s="988"/>
      <c r="N10" s="988"/>
      <c r="O10" s="988"/>
      <c r="P10" s="988"/>
      <c r="Q10" s="989"/>
      <c r="R10" s="241"/>
      <c r="S10" s="241"/>
    </row>
    <row r="11" spans="2:28" ht="13.8" thickBot="1" x14ac:dyDescent="0.3">
      <c r="B11" s="1000"/>
      <c r="C11" s="1002"/>
      <c r="D11" s="1002"/>
      <c r="E11" s="1004"/>
      <c r="F11" s="245" t="s">
        <v>34</v>
      </c>
      <c r="G11" s="246" t="s">
        <v>35</v>
      </c>
      <c r="H11" s="245" t="s">
        <v>34</v>
      </c>
      <c r="I11" s="246" t="s">
        <v>35</v>
      </c>
      <c r="J11" s="245" t="s">
        <v>34</v>
      </c>
      <c r="K11" s="246" t="s">
        <v>35</v>
      </c>
      <c r="L11" s="245" t="s">
        <v>34</v>
      </c>
      <c r="M11" s="246" t="s">
        <v>35</v>
      </c>
      <c r="N11" s="247" t="s">
        <v>34</v>
      </c>
      <c r="O11" s="248" t="s">
        <v>35</v>
      </c>
      <c r="P11" s="247" t="s">
        <v>34</v>
      </c>
      <c r="Q11" s="248" t="s">
        <v>35</v>
      </c>
      <c r="R11" s="59"/>
      <c r="S11" s="59"/>
    </row>
    <row r="12" spans="2:28" x14ac:dyDescent="0.25">
      <c r="B12" s="249" t="s">
        <v>36</v>
      </c>
      <c r="C12" s="250">
        <v>8.1300000000000008</v>
      </c>
      <c r="D12" s="250">
        <v>0.45</v>
      </c>
      <c r="E12" s="251">
        <v>316.05</v>
      </c>
      <c r="F12" s="419">
        <v>7.88</v>
      </c>
      <c r="G12" s="693">
        <f>E12-F12</f>
        <v>308.17</v>
      </c>
      <c r="H12" s="419">
        <v>7.83</v>
      </c>
      <c r="I12" s="693">
        <f>E12-H12</f>
        <v>308.22000000000003</v>
      </c>
      <c r="J12" s="419">
        <v>7.87</v>
      </c>
      <c r="K12" s="693">
        <f>E12-J12</f>
        <v>308.18</v>
      </c>
      <c r="L12" s="419">
        <v>7.95</v>
      </c>
      <c r="M12" s="693">
        <f>E12-L12</f>
        <v>308.10000000000002</v>
      </c>
      <c r="N12" s="442">
        <v>8.11</v>
      </c>
      <c r="O12" s="785">
        <f>E12-N12</f>
        <v>307.94</v>
      </c>
      <c r="P12" s="279">
        <v>8.17</v>
      </c>
      <c r="Q12" s="761">
        <f>E12-P12</f>
        <v>307.88</v>
      </c>
      <c r="R12" s="97"/>
      <c r="S12" s="97"/>
    </row>
    <row r="13" spans="2:28" x14ac:dyDescent="0.25">
      <c r="B13" s="254" t="s">
        <v>37</v>
      </c>
      <c r="C13" s="255">
        <v>7.65</v>
      </c>
      <c r="D13" s="256">
        <v>1</v>
      </c>
      <c r="E13" s="257">
        <v>314.99</v>
      </c>
      <c r="F13" s="426"/>
      <c r="G13" s="694"/>
      <c r="H13" s="426"/>
      <c r="I13" s="694"/>
      <c r="J13" s="689"/>
      <c r="K13" s="694"/>
      <c r="L13" s="426"/>
      <c r="M13" s="694"/>
      <c r="N13" s="428"/>
      <c r="O13" s="785"/>
      <c r="P13" s="284"/>
      <c r="Q13" s="701"/>
      <c r="R13" s="97"/>
      <c r="S13" s="97"/>
    </row>
    <row r="14" spans="2:28" x14ac:dyDescent="0.25">
      <c r="B14" s="254" t="s">
        <v>38</v>
      </c>
      <c r="C14" s="255">
        <v>13.57</v>
      </c>
      <c r="D14" s="255">
        <v>0.65</v>
      </c>
      <c r="E14" s="257">
        <v>318.66000000000003</v>
      </c>
      <c r="F14" s="426">
        <v>10.36</v>
      </c>
      <c r="G14" s="694">
        <f t="shared" ref="G14:G19" si="0">E14-F14</f>
        <v>308.3</v>
      </c>
      <c r="H14" s="426">
        <v>10.41</v>
      </c>
      <c r="I14" s="694">
        <f t="shared" ref="I14:I19" si="1">E14-H14</f>
        <v>308.25</v>
      </c>
      <c r="J14" s="426">
        <v>10.52</v>
      </c>
      <c r="K14" s="694">
        <f t="shared" ref="K14:K19" si="2">E14-J14</f>
        <v>308.14000000000004</v>
      </c>
      <c r="L14" s="426">
        <v>10.77</v>
      </c>
      <c r="M14" s="694">
        <f t="shared" ref="M14:M19" si="3">E14-L14</f>
        <v>307.89000000000004</v>
      </c>
      <c r="N14" s="429">
        <v>11.27</v>
      </c>
      <c r="O14" s="785">
        <f t="shared" ref="O14:O19" si="4">E14-N14</f>
        <v>307.39000000000004</v>
      </c>
      <c r="P14" s="284">
        <v>11.25</v>
      </c>
      <c r="Q14" s="701">
        <f t="shared" ref="Q14:Q19" si="5">E14-P14</f>
        <v>307.41000000000003</v>
      </c>
      <c r="R14" s="97"/>
      <c r="S14" s="97"/>
    </row>
    <row r="15" spans="2:28" x14ac:dyDescent="0.25">
      <c r="B15" s="254" t="s">
        <v>39</v>
      </c>
      <c r="C15" s="255">
        <v>10.65</v>
      </c>
      <c r="D15" s="255">
        <v>0.51</v>
      </c>
      <c r="E15" s="257">
        <v>316.24</v>
      </c>
      <c r="F15" s="426">
        <v>6.89</v>
      </c>
      <c r="G15" s="694">
        <f t="shared" si="0"/>
        <v>309.35000000000002</v>
      </c>
      <c r="H15" s="426">
        <v>7.06</v>
      </c>
      <c r="I15" s="694">
        <f t="shared" si="1"/>
        <v>309.18</v>
      </c>
      <c r="J15" s="426">
        <v>7.14</v>
      </c>
      <c r="K15" s="694">
        <f t="shared" si="2"/>
        <v>309.10000000000002</v>
      </c>
      <c r="L15" s="426">
        <v>7.54</v>
      </c>
      <c r="M15" s="694">
        <f t="shared" si="3"/>
        <v>308.7</v>
      </c>
      <c r="N15" s="429">
        <v>7.9</v>
      </c>
      <c r="O15" s="785">
        <f t="shared" si="4"/>
        <v>308.34000000000003</v>
      </c>
      <c r="P15" s="284">
        <v>7.92</v>
      </c>
      <c r="Q15" s="701">
        <f t="shared" si="5"/>
        <v>308.32</v>
      </c>
      <c r="R15" s="97"/>
      <c r="S15" s="97"/>
      <c r="T15" s="97"/>
      <c r="U15" s="97"/>
      <c r="V15" s="97"/>
      <c r="W15" s="97"/>
      <c r="X15" s="97"/>
      <c r="Y15" s="97"/>
      <c r="Z15" s="97"/>
    </row>
    <row r="16" spans="2:28" x14ac:dyDescent="0.25">
      <c r="B16" s="254" t="s">
        <v>40</v>
      </c>
      <c r="C16" s="255">
        <v>10.67</v>
      </c>
      <c r="D16" s="255">
        <v>0.93</v>
      </c>
      <c r="E16" s="257">
        <v>319.68</v>
      </c>
      <c r="F16" s="426"/>
      <c r="G16" s="694"/>
      <c r="H16" s="426"/>
      <c r="I16" s="694"/>
      <c r="J16" s="426"/>
      <c r="K16" s="694"/>
      <c r="L16" s="426"/>
      <c r="M16" s="694"/>
      <c r="N16" s="429"/>
      <c r="O16" s="785"/>
      <c r="P16" s="284">
        <v>10.4</v>
      </c>
      <c r="Q16" s="701">
        <f t="shared" si="5"/>
        <v>309.28000000000003</v>
      </c>
      <c r="R16" s="97"/>
      <c r="S16" s="97"/>
      <c r="T16" s="97"/>
      <c r="U16" s="97"/>
      <c r="V16" s="97"/>
      <c r="W16" s="97"/>
      <c r="X16" s="97"/>
      <c r="Y16" s="97"/>
      <c r="Z16" s="97"/>
    </row>
    <row r="17" spans="2:27" x14ac:dyDescent="0.25">
      <c r="B17" s="254" t="s">
        <v>41</v>
      </c>
      <c r="C17" s="255">
        <v>10.66</v>
      </c>
      <c r="D17" s="255">
        <v>0.57999999999999996</v>
      </c>
      <c r="E17" s="257">
        <v>316.58999999999997</v>
      </c>
      <c r="F17" s="426">
        <v>8.2100000000000009</v>
      </c>
      <c r="G17" s="694">
        <f t="shared" si="0"/>
        <v>308.38</v>
      </c>
      <c r="H17" s="426">
        <v>8.4700000000000006</v>
      </c>
      <c r="I17" s="694">
        <f t="shared" si="1"/>
        <v>308.11999999999995</v>
      </c>
      <c r="J17" s="426">
        <v>8.89</v>
      </c>
      <c r="K17" s="694">
        <f t="shared" si="2"/>
        <v>307.7</v>
      </c>
      <c r="L17" s="426">
        <v>9.0500000000000007</v>
      </c>
      <c r="M17" s="694">
        <f t="shared" si="3"/>
        <v>307.53999999999996</v>
      </c>
      <c r="N17" s="429">
        <v>9.17</v>
      </c>
      <c r="O17" s="785">
        <f t="shared" si="4"/>
        <v>307.41999999999996</v>
      </c>
      <c r="P17" s="284">
        <v>9.01</v>
      </c>
      <c r="Q17" s="701">
        <f t="shared" si="5"/>
        <v>307.58</v>
      </c>
      <c r="R17" s="97"/>
      <c r="S17" s="97"/>
      <c r="T17" s="97"/>
      <c r="U17" s="97"/>
      <c r="V17" s="97"/>
      <c r="W17" s="97"/>
      <c r="X17" s="97"/>
      <c r="Y17" s="97"/>
      <c r="Z17" s="97"/>
    </row>
    <row r="18" spans="2:27" x14ac:dyDescent="0.25">
      <c r="B18" s="254" t="s">
        <v>42</v>
      </c>
      <c r="C18" s="255">
        <v>8.2899999999999991</v>
      </c>
      <c r="D18" s="255">
        <v>0.43</v>
      </c>
      <c r="E18" s="257">
        <v>316.94</v>
      </c>
      <c r="F18" s="426">
        <v>7.68</v>
      </c>
      <c r="G18" s="694">
        <f t="shared" si="0"/>
        <v>309.26</v>
      </c>
      <c r="H18" s="426">
        <v>7.42</v>
      </c>
      <c r="I18" s="694">
        <f t="shared" si="1"/>
        <v>309.52</v>
      </c>
      <c r="J18" s="426">
        <v>7.61</v>
      </c>
      <c r="K18" s="694">
        <f t="shared" si="2"/>
        <v>309.33</v>
      </c>
      <c r="L18" s="426">
        <v>7.75</v>
      </c>
      <c r="M18" s="694">
        <f t="shared" si="3"/>
        <v>309.19</v>
      </c>
      <c r="N18" s="429">
        <v>8.18</v>
      </c>
      <c r="O18" s="785">
        <f t="shared" si="4"/>
        <v>308.76</v>
      </c>
      <c r="P18" s="284">
        <v>8.2799999999999994</v>
      </c>
      <c r="Q18" s="701">
        <f t="shared" si="5"/>
        <v>308.66000000000003</v>
      </c>
      <c r="R18" s="97"/>
      <c r="S18" s="97"/>
      <c r="T18" s="227"/>
      <c r="U18" s="97"/>
      <c r="V18" s="97"/>
      <c r="W18" s="97"/>
      <c r="X18" s="97"/>
      <c r="Y18" s="97"/>
      <c r="Z18" s="97"/>
    </row>
    <row r="19" spans="2:27" ht="13.8" thickBot="1" x14ac:dyDescent="0.3">
      <c r="B19" s="262" t="s">
        <v>43</v>
      </c>
      <c r="C19" s="263">
        <v>9.49</v>
      </c>
      <c r="D19" s="263">
        <v>0.47</v>
      </c>
      <c r="E19" s="264">
        <v>315.02999999999997</v>
      </c>
      <c r="F19" s="430">
        <v>8.42</v>
      </c>
      <c r="G19" s="703">
        <f t="shared" si="0"/>
        <v>306.60999999999996</v>
      </c>
      <c r="H19" s="430">
        <v>8.2899999999999991</v>
      </c>
      <c r="I19" s="703">
        <f t="shared" si="1"/>
        <v>306.73999999999995</v>
      </c>
      <c r="J19" s="426">
        <v>8.16</v>
      </c>
      <c r="K19" s="703">
        <f t="shared" si="2"/>
        <v>306.86999999999995</v>
      </c>
      <c r="L19" s="430">
        <v>8.3000000000000007</v>
      </c>
      <c r="M19" s="703">
        <f t="shared" si="3"/>
        <v>306.72999999999996</v>
      </c>
      <c r="N19" s="443">
        <v>8.39</v>
      </c>
      <c r="O19" s="786">
        <f t="shared" si="4"/>
        <v>306.64</v>
      </c>
      <c r="P19" s="291">
        <v>8.58</v>
      </c>
      <c r="Q19" s="762">
        <f t="shared" si="5"/>
        <v>306.45</v>
      </c>
      <c r="R19" s="97"/>
      <c r="S19" s="97"/>
      <c r="T19" s="97"/>
      <c r="U19" s="261"/>
      <c r="V19" s="97"/>
      <c r="W19" s="97"/>
      <c r="X19" s="253"/>
      <c r="Y19" s="253"/>
      <c r="Z19" s="253"/>
    </row>
    <row r="20" spans="2:27" ht="13.8" thickBot="1" x14ac:dyDescent="0.3">
      <c r="B20" s="266" t="s">
        <v>44</v>
      </c>
      <c r="C20" s="87">
        <v>20.329999999999998</v>
      </c>
      <c r="D20" s="88">
        <v>0.1</v>
      </c>
      <c r="E20" s="169">
        <v>307.95</v>
      </c>
      <c r="F20" s="433"/>
      <c r="G20" s="444"/>
      <c r="H20" s="433"/>
      <c r="I20" s="441"/>
      <c r="J20" s="434"/>
      <c r="K20" s="441"/>
      <c r="L20" s="445"/>
      <c r="M20" s="441"/>
      <c r="N20" s="433"/>
      <c r="O20" s="444"/>
      <c r="P20" s="742"/>
      <c r="Q20" s="268"/>
      <c r="R20" s="97"/>
      <c r="S20" s="97"/>
      <c r="T20" s="97"/>
      <c r="U20" s="97"/>
      <c r="V20" s="97"/>
      <c r="W20" s="97"/>
      <c r="X20" s="97"/>
      <c r="Y20" s="97"/>
      <c r="Z20" s="97"/>
      <c r="AA20" s="98"/>
    </row>
    <row r="21" spans="2:27" x14ac:dyDescent="0.25">
      <c r="B21" s="9"/>
      <c r="C21" s="97"/>
      <c r="D21" s="228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253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8"/>
    </row>
    <row r="22" spans="2:27" x14ac:dyDescent="0.25">
      <c r="B22" s="9"/>
      <c r="C22" s="97"/>
      <c r="D22" s="228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261"/>
      <c r="P22" s="253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8"/>
    </row>
    <row r="23" spans="2:27" ht="13.8" thickBot="1" x14ac:dyDescent="0.3">
      <c r="B23" s="9"/>
      <c r="C23" s="9"/>
      <c r="D23" s="97"/>
      <c r="E23" s="97"/>
      <c r="F23" s="97"/>
      <c r="G23" s="97"/>
      <c r="H23" s="97"/>
      <c r="I23" s="97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</row>
    <row r="24" spans="2:27" ht="13.8" thickBot="1" x14ac:dyDescent="0.3">
      <c r="B24" s="239"/>
      <c r="C24" s="269"/>
      <c r="D24" s="269"/>
      <c r="E24" s="270"/>
      <c r="F24" s="987">
        <v>2013</v>
      </c>
      <c r="G24" s="988"/>
      <c r="H24" s="988"/>
      <c r="I24" s="988"/>
      <c r="J24" s="988"/>
      <c r="K24" s="988"/>
      <c r="L24" s="988"/>
      <c r="M24" s="988"/>
      <c r="N24" s="988"/>
      <c r="O24" s="988"/>
      <c r="P24" s="988"/>
      <c r="Q24" s="989"/>
      <c r="R24" s="98"/>
      <c r="S24" s="98"/>
      <c r="T24" s="98"/>
      <c r="U24" s="98"/>
      <c r="V24" s="98"/>
      <c r="W24" s="98"/>
      <c r="X24" s="98"/>
      <c r="Y24" s="98"/>
      <c r="Z24" s="98"/>
      <c r="AA24" s="98"/>
    </row>
    <row r="25" spans="2:27" ht="13.8" thickBot="1" x14ac:dyDescent="0.3">
      <c r="B25" s="271"/>
      <c r="C25" s="272"/>
      <c r="D25" s="272"/>
      <c r="E25" s="273"/>
      <c r="F25" s="1059" t="s">
        <v>54</v>
      </c>
      <c r="G25" s="995"/>
      <c r="H25" s="997" t="s">
        <v>3</v>
      </c>
      <c r="I25" s="995"/>
      <c r="J25" s="997" t="s">
        <v>5</v>
      </c>
      <c r="K25" s="995"/>
      <c r="L25" s="997" t="s">
        <v>7</v>
      </c>
      <c r="M25" s="995"/>
      <c r="N25" s="997" t="s">
        <v>9</v>
      </c>
      <c r="O25" s="998"/>
      <c r="P25" s="997" t="s">
        <v>11</v>
      </c>
      <c r="Q25" s="998"/>
      <c r="R25" s="98"/>
      <c r="S25" s="98"/>
      <c r="T25" s="98"/>
      <c r="U25" s="98"/>
      <c r="V25" s="98"/>
      <c r="W25" s="98"/>
      <c r="X25" s="98"/>
      <c r="Y25" s="98"/>
      <c r="Z25" s="98"/>
      <c r="AA25" s="98"/>
    </row>
    <row r="26" spans="2:27" ht="13.8" thickBot="1" x14ac:dyDescent="0.3">
      <c r="B26" s="1005"/>
      <c r="C26" s="1007" t="s">
        <v>30</v>
      </c>
      <c r="D26" s="1008" t="s">
        <v>31</v>
      </c>
      <c r="E26" s="1010" t="s">
        <v>32</v>
      </c>
      <c r="F26" s="987" t="s">
        <v>33</v>
      </c>
      <c r="G26" s="988"/>
      <c r="H26" s="988"/>
      <c r="I26" s="988"/>
      <c r="J26" s="988"/>
      <c r="K26" s="988"/>
      <c r="L26" s="988"/>
      <c r="M26" s="988"/>
      <c r="N26" s="988"/>
      <c r="O26" s="988"/>
      <c r="P26" s="1012"/>
      <c r="Q26" s="1013"/>
    </row>
    <row r="27" spans="2:27" ht="13.8" thickBot="1" x14ac:dyDescent="0.3">
      <c r="B27" s="1006"/>
      <c r="C27" s="1002"/>
      <c r="D27" s="1009"/>
      <c r="E27" s="1011"/>
      <c r="F27" s="735" t="s">
        <v>34</v>
      </c>
      <c r="G27" s="736" t="s">
        <v>35</v>
      </c>
      <c r="H27" s="737" t="s">
        <v>34</v>
      </c>
      <c r="I27" s="738" t="s">
        <v>35</v>
      </c>
      <c r="J27" s="737" t="s">
        <v>34</v>
      </c>
      <c r="K27" s="738" t="s">
        <v>35</v>
      </c>
      <c r="L27" s="735" t="s">
        <v>34</v>
      </c>
      <c r="M27" s="739" t="s">
        <v>35</v>
      </c>
      <c r="N27" s="735" t="s">
        <v>34</v>
      </c>
      <c r="O27" s="736" t="s">
        <v>35</v>
      </c>
      <c r="P27" s="247" t="s">
        <v>34</v>
      </c>
      <c r="Q27" s="248" t="s">
        <v>35</v>
      </c>
      <c r="R27" s="275"/>
    </row>
    <row r="28" spans="2:27" x14ac:dyDescent="0.25">
      <c r="B28" s="276" t="s">
        <v>45</v>
      </c>
      <c r="C28" s="277">
        <v>16.41</v>
      </c>
      <c r="D28" s="14">
        <v>0.76</v>
      </c>
      <c r="E28" s="106">
        <v>316.07</v>
      </c>
      <c r="F28" s="419">
        <v>4.03</v>
      </c>
      <c r="G28" s="700">
        <f>E28-F28</f>
        <v>312.04000000000002</v>
      </c>
      <c r="H28" s="423">
        <v>3.72</v>
      </c>
      <c r="I28" s="787">
        <f>E28-H28</f>
        <v>312.34999999999997</v>
      </c>
      <c r="J28" s="408">
        <v>3.78</v>
      </c>
      <c r="K28" s="787">
        <f>E28-J28</f>
        <v>312.29000000000002</v>
      </c>
      <c r="L28" s="419">
        <v>3.86</v>
      </c>
      <c r="M28" s="693">
        <f>E28-L28</f>
        <v>312.20999999999998</v>
      </c>
      <c r="N28" s="422">
        <v>4.42</v>
      </c>
      <c r="O28" s="700">
        <f>E28-N28</f>
        <v>311.64999999999998</v>
      </c>
      <c r="P28" s="53">
        <v>4.49</v>
      </c>
      <c r="Q28" s="760">
        <f>E28-P28</f>
        <v>311.58</v>
      </c>
      <c r="R28" s="282"/>
    </row>
    <row r="29" spans="2:27" x14ac:dyDescent="0.25">
      <c r="B29" s="254" t="s">
        <v>46</v>
      </c>
      <c r="C29" s="255">
        <v>8.48</v>
      </c>
      <c r="D29" s="24">
        <v>0.77</v>
      </c>
      <c r="E29" s="111">
        <v>316.14999999999998</v>
      </c>
      <c r="F29" s="426">
        <v>3.22</v>
      </c>
      <c r="G29" s="702">
        <f>E29-F29</f>
        <v>312.92999999999995</v>
      </c>
      <c r="H29" s="426">
        <v>3.19</v>
      </c>
      <c r="I29" s="701">
        <f>E29-H29</f>
        <v>312.95999999999998</v>
      </c>
      <c r="J29" s="435">
        <v>3.25</v>
      </c>
      <c r="K29" s="701">
        <f>E29-J29</f>
        <v>312.89999999999998</v>
      </c>
      <c r="L29" s="426">
        <v>3.43</v>
      </c>
      <c r="M29" s="694">
        <f>E29-L29</f>
        <v>312.71999999999997</v>
      </c>
      <c r="N29" s="429">
        <v>4</v>
      </c>
      <c r="O29" s="702">
        <f>E29-N29</f>
        <v>312.14999999999998</v>
      </c>
      <c r="P29" s="69">
        <v>4.16</v>
      </c>
      <c r="Q29" s="763">
        <f>E29-P29</f>
        <v>311.98999999999995</v>
      </c>
    </row>
    <row r="30" spans="2:27" x14ac:dyDescent="0.25">
      <c r="B30" s="254" t="s">
        <v>47</v>
      </c>
      <c r="C30" s="255">
        <v>24.17</v>
      </c>
      <c r="D30" s="24">
        <v>0.51</v>
      </c>
      <c r="E30" s="111">
        <v>332.39</v>
      </c>
      <c r="F30" s="426">
        <v>22.29</v>
      </c>
      <c r="G30" s="702">
        <f>E30-F30</f>
        <v>310.09999999999997</v>
      </c>
      <c r="H30" s="426">
        <v>22.45</v>
      </c>
      <c r="I30" s="701">
        <f>E30-H30</f>
        <v>309.94</v>
      </c>
      <c r="J30" s="435">
        <v>22.69</v>
      </c>
      <c r="K30" s="701">
        <f>E30-J30</f>
        <v>309.7</v>
      </c>
      <c r="L30" s="426">
        <v>22.7</v>
      </c>
      <c r="M30" s="694">
        <f>E30-L30</f>
        <v>309.69</v>
      </c>
      <c r="N30" s="429">
        <v>23.2</v>
      </c>
      <c r="O30" s="702">
        <f>E30-N30</f>
        <v>309.19</v>
      </c>
      <c r="P30" s="69">
        <v>23.26</v>
      </c>
      <c r="Q30" s="763">
        <f>E30-P30</f>
        <v>309.13</v>
      </c>
    </row>
    <row r="31" spans="2:27" ht="13.8" thickBot="1" x14ac:dyDescent="0.3">
      <c r="B31" s="288" t="s">
        <v>48</v>
      </c>
      <c r="C31" s="289">
        <v>13.55</v>
      </c>
      <c r="D31" s="38">
        <v>0.7</v>
      </c>
      <c r="E31" s="114">
        <v>299.04000000000002</v>
      </c>
      <c r="F31" s="430">
        <v>4.82</v>
      </c>
      <c r="G31" s="743">
        <f>E31-F31</f>
        <v>294.22000000000003</v>
      </c>
      <c r="H31" s="430">
        <v>4.7699999999999996</v>
      </c>
      <c r="I31" s="762">
        <f>E31-H31</f>
        <v>294.27000000000004</v>
      </c>
      <c r="J31" s="436">
        <v>4.79</v>
      </c>
      <c r="K31" s="762">
        <f>E31-J31</f>
        <v>294.25</v>
      </c>
      <c r="L31" s="430">
        <v>4.8499999999999996</v>
      </c>
      <c r="M31" s="703">
        <f>E31-L31</f>
        <v>294.19</v>
      </c>
      <c r="N31" s="432">
        <v>4.91</v>
      </c>
      <c r="O31" s="743">
        <f>E31-N31</f>
        <v>294.13</v>
      </c>
      <c r="P31" s="93">
        <v>5.08</v>
      </c>
      <c r="Q31" s="792">
        <f>E31-P31</f>
        <v>293.96000000000004</v>
      </c>
    </row>
    <row r="32" spans="2:27" x14ac:dyDescent="0.25">
      <c r="B32" s="9"/>
      <c r="C32" s="97"/>
      <c r="D32" s="259"/>
      <c r="E32" s="259"/>
      <c r="F32" s="259"/>
      <c r="G32" s="259"/>
      <c r="H32" s="259"/>
      <c r="I32" s="259"/>
      <c r="J32" s="259"/>
      <c r="K32" s="788"/>
      <c r="L32" s="259"/>
      <c r="M32" s="259"/>
      <c r="N32" s="259"/>
      <c r="O32" s="259"/>
    </row>
    <row r="33" spans="2:28" x14ac:dyDescent="0.25">
      <c r="L33" s="97"/>
      <c r="M33" s="97"/>
    </row>
    <row r="34" spans="2:28" ht="13.8" thickBot="1" x14ac:dyDescent="0.3">
      <c r="B34" s="296"/>
      <c r="C34" s="296"/>
      <c r="D34" s="295"/>
      <c r="E34" s="259"/>
      <c r="F34" s="259"/>
      <c r="G34" s="297"/>
      <c r="H34" s="259"/>
      <c r="I34" s="259"/>
      <c r="J34" s="259"/>
      <c r="K34" s="298"/>
    </row>
    <row r="35" spans="2:28" ht="13.8" thickBot="1" x14ac:dyDescent="0.3">
      <c r="B35" s="1031" t="s">
        <v>57</v>
      </c>
      <c r="C35" s="1032"/>
      <c r="D35" s="1032"/>
      <c r="E35" s="1033"/>
      <c r="F35" s="987">
        <v>2013</v>
      </c>
      <c r="G35" s="988"/>
      <c r="H35" s="988"/>
      <c r="I35" s="988"/>
      <c r="J35" s="988"/>
      <c r="K35" s="988"/>
      <c r="L35" s="988"/>
      <c r="M35" s="988"/>
      <c r="N35" s="989"/>
      <c r="P35" s="1040"/>
      <c r="Q35" s="1041"/>
      <c r="R35" s="987">
        <v>2013</v>
      </c>
      <c r="S35" s="989"/>
      <c r="T35" s="241"/>
    </row>
    <row r="36" spans="2:28" ht="13.5" customHeight="1" thickBot="1" x14ac:dyDescent="0.3">
      <c r="B36" s="1034"/>
      <c r="C36" s="1035"/>
      <c r="D36" s="1035"/>
      <c r="E36" s="1036"/>
      <c r="F36" s="1060" t="s">
        <v>58</v>
      </c>
      <c r="G36" s="1063" t="s">
        <v>59</v>
      </c>
      <c r="H36" s="1017" t="s">
        <v>30</v>
      </c>
      <c r="I36" s="1020" t="s">
        <v>78</v>
      </c>
      <c r="J36" s="1021"/>
      <c r="K36" s="1021"/>
      <c r="L36" s="1021"/>
      <c r="M36" s="1021"/>
      <c r="N36" s="1022"/>
      <c r="P36" s="1023" t="s">
        <v>2</v>
      </c>
      <c r="Q36" s="1024"/>
      <c r="R36" s="523" t="s">
        <v>4</v>
      </c>
      <c r="S36" s="477" t="s">
        <v>9</v>
      </c>
      <c r="T36" s="241"/>
      <c r="W36" s="301"/>
    </row>
    <row r="37" spans="2:28" ht="16.2" thickBot="1" x14ac:dyDescent="0.35">
      <c r="B37" s="1034"/>
      <c r="C37" s="1035"/>
      <c r="D37" s="1035"/>
      <c r="E37" s="1036"/>
      <c r="F37" s="1061"/>
      <c r="G37" s="1064"/>
      <c r="H37" s="1018"/>
      <c r="I37" s="1025" t="s">
        <v>179</v>
      </c>
      <c r="J37" s="1026"/>
      <c r="K37" s="1025" t="s">
        <v>180</v>
      </c>
      <c r="L37" s="1026"/>
      <c r="M37" s="1027" t="s">
        <v>181</v>
      </c>
      <c r="N37" s="1028"/>
      <c r="P37" s="1029" t="s">
        <v>86</v>
      </c>
      <c r="Q37" s="1030"/>
      <c r="R37" s="769">
        <v>2.1</v>
      </c>
      <c r="S37" s="333">
        <v>1.2</v>
      </c>
      <c r="T37" s="261"/>
      <c r="V37" s="483"/>
      <c r="W37" s="765"/>
    </row>
    <row r="38" spans="2:28" ht="13.8" thickBot="1" x14ac:dyDescent="0.3">
      <c r="B38" s="1037"/>
      <c r="C38" s="1038"/>
      <c r="D38" s="1038"/>
      <c r="E38" s="1039"/>
      <c r="F38" s="1062"/>
      <c r="G38" s="1065"/>
      <c r="H38" s="1019"/>
      <c r="I38" s="499" t="s">
        <v>34</v>
      </c>
      <c r="J38" s="500" t="s">
        <v>35</v>
      </c>
      <c r="K38" s="773" t="s">
        <v>34</v>
      </c>
      <c r="L38" s="776" t="s">
        <v>35</v>
      </c>
      <c r="M38" s="773" t="s">
        <v>34</v>
      </c>
      <c r="N38" s="774" t="s">
        <v>182</v>
      </c>
      <c r="P38" s="1042" t="s">
        <v>87</v>
      </c>
      <c r="Q38" s="1043"/>
      <c r="R38" s="770">
        <v>0.2</v>
      </c>
      <c r="S38" s="309">
        <v>0.1</v>
      </c>
      <c r="T38" s="97"/>
      <c r="W38" s="275"/>
    </row>
    <row r="39" spans="2:28" x14ac:dyDescent="0.25">
      <c r="B39" s="1053" t="s">
        <v>60</v>
      </c>
      <c r="C39" s="1054"/>
      <c r="D39" s="1054"/>
      <c r="E39" s="1055"/>
      <c r="F39" s="230" t="s">
        <v>61</v>
      </c>
      <c r="G39" s="212">
        <v>317.32</v>
      </c>
      <c r="H39" s="310">
        <v>309.37</v>
      </c>
      <c r="I39" s="766"/>
      <c r="J39" s="789">
        <v>309.87</v>
      </c>
      <c r="K39" s="772"/>
      <c r="L39" s="777">
        <v>309.92</v>
      </c>
      <c r="M39" s="780"/>
      <c r="N39" s="781"/>
      <c r="P39" s="1042" t="s">
        <v>88</v>
      </c>
      <c r="Q39" s="1043"/>
      <c r="R39" s="770">
        <v>1.9</v>
      </c>
      <c r="S39" s="309">
        <v>1</v>
      </c>
      <c r="T39" s="97"/>
    </row>
    <row r="40" spans="2:28" x14ac:dyDescent="0.25">
      <c r="B40" s="1014" t="s">
        <v>201</v>
      </c>
      <c r="C40" s="1015"/>
      <c r="D40" s="1015"/>
      <c r="E40" s="1016"/>
      <c r="F40" s="214" t="s">
        <v>62</v>
      </c>
      <c r="G40" s="217">
        <v>313.52999999999997</v>
      </c>
      <c r="H40" s="316">
        <v>308.08</v>
      </c>
      <c r="I40" s="767">
        <v>4.9000000000000004</v>
      </c>
      <c r="J40" s="790">
        <f t="shared" ref="J40:J50" si="6">G40-I40</f>
        <v>308.63</v>
      </c>
      <c r="K40" s="730">
        <v>5.5</v>
      </c>
      <c r="L40" s="778">
        <f>G40-K40</f>
        <v>308.02999999999997</v>
      </c>
      <c r="M40" s="782">
        <v>5.6</v>
      </c>
      <c r="N40" s="784">
        <f>G40-M40</f>
        <v>307.92999999999995</v>
      </c>
      <c r="P40" s="1042" t="s">
        <v>89</v>
      </c>
      <c r="Q40" s="1043"/>
      <c r="R40" s="770">
        <v>0</v>
      </c>
      <c r="S40" s="309">
        <v>0</v>
      </c>
      <c r="T40" s="227"/>
    </row>
    <row r="41" spans="2:28" ht="13.8" thickBot="1" x14ac:dyDescent="0.3">
      <c r="B41" s="1014" t="s">
        <v>202</v>
      </c>
      <c r="C41" s="1015"/>
      <c r="D41" s="1015"/>
      <c r="E41" s="1016"/>
      <c r="F41" s="214" t="s">
        <v>63</v>
      </c>
      <c r="G41" s="218">
        <v>322.39999999999998</v>
      </c>
      <c r="H41" s="316">
        <v>307.35000000000002</v>
      </c>
      <c r="I41" s="767">
        <v>14.14</v>
      </c>
      <c r="J41" s="790">
        <f t="shared" si="6"/>
        <v>308.26</v>
      </c>
      <c r="K41" s="510">
        <v>14.62</v>
      </c>
      <c r="L41" s="778">
        <f t="shared" ref="L41:L54" si="7">G41-K41</f>
        <v>307.77999999999997</v>
      </c>
      <c r="M41" s="782">
        <v>14.7</v>
      </c>
      <c r="N41" s="784">
        <f t="shared" ref="N41:N55" si="8">G41-M41</f>
        <v>307.7</v>
      </c>
      <c r="P41" s="1045" t="s">
        <v>90</v>
      </c>
      <c r="Q41" s="1046"/>
      <c r="R41" s="771">
        <v>0.21</v>
      </c>
      <c r="S41" s="322">
        <v>0.62</v>
      </c>
      <c r="T41" s="227"/>
    </row>
    <row r="42" spans="2:28" ht="13.8" thickBot="1" x14ac:dyDescent="0.3">
      <c r="B42" s="1014" t="s">
        <v>203</v>
      </c>
      <c r="C42" s="1056"/>
      <c r="D42" s="1056"/>
      <c r="E42" s="1057"/>
      <c r="F42" s="214" t="s">
        <v>64</v>
      </c>
      <c r="G42" s="217">
        <v>318.75</v>
      </c>
      <c r="H42" s="316">
        <v>307.60000000000002</v>
      </c>
      <c r="I42" s="767">
        <v>10.5</v>
      </c>
      <c r="J42" s="790">
        <f t="shared" si="6"/>
        <v>308.25</v>
      </c>
      <c r="K42" s="730">
        <v>11.1</v>
      </c>
      <c r="L42" s="778">
        <f t="shared" si="7"/>
        <v>307.64999999999998</v>
      </c>
      <c r="M42" s="782">
        <v>11.1</v>
      </c>
      <c r="N42" s="784">
        <f t="shared" si="8"/>
        <v>307.64999999999998</v>
      </c>
    </row>
    <row r="43" spans="2:28" ht="13.8" thickBot="1" x14ac:dyDescent="0.3">
      <c r="B43" s="1014" t="s">
        <v>204</v>
      </c>
      <c r="C43" s="1015"/>
      <c r="D43" s="1015"/>
      <c r="E43" s="1016"/>
      <c r="F43" s="214" t="s">
        <v>65</v>
      </c>
      <c r="G43" s="217">
        <v>331.54</v>
      </c>
      <c r="H43" s="316">
        <v>308.99</v>
      </c>
      <c r="I43" s="767">
        <v>22.03</v>
      </c>
      <c r="J43" s="790">
        <f t="shared" si="6"/>
        <v>309.51</v>
      </c>
      <c r="K43" s="730"/>
      <c r="L43" s="778"/>
      <c r="M43" s="782"/>
      <c r="N43" s="784"/>
      <c r="P43" s="323"/>
      <c r="Q43" s="987">
        <v>2013</v>
      </c>
      <c r="R43" s="988"/>
      <c r="S43" s="988"/>
      <c r="T43" s="988"/>
      <c r="U43" s="988"/>
      <c r="V43" s="988"/>
      <c r="W43" s="988"/>
      <c r="X43" s="988"/>
      <c r="Y43" s="988"/>
      <c r="Z43" s="988"/>
      <c r="AA43" s="988"/>
      <c r="AB43" s="989"/>
    </row>
    <row r="44" spans="2:28" ht="13.8" thickBot="1" x14ac:dyDescent="0.3">
      <c r="B44" s="1014" t="s">
        <v>205</v>
      </c>
      <c r="C44" s="1015"/>
      <c r="D44" s="1015"/>
      <c r="E44" s="1016"/>
      <c r="F44" s="214" t="s">
        <v>66</v>
      </c>
      <c r="G44" s="217">
        <v>323.19</v>
      </c>
      <c r="H44" s="316">
        <v>320.58999999999997</v>
      </c>
      <c r="I44" s="767">
        <v>14.31</v>
      </c>
      <c r="J44" s="790">
        <f t="shared" si="6"/>
        <v>308.88</v>
      </c>
      <c r="K44" s="730">
        <v>14.77</v>
      </c>
      <c r="L44" s="778">
        <f t="shared" si="7"/>
        <v>308.42</v>
      </c>
      <c r="M44" s="782">
        <v>14.85</v>
      </c>
      <c r="N44" s="784">
        <f t="shared" si="8"/>
        <v>308.33999999999997</v>
      </c>
      <c r="P44" s="524" t="s">
        <v>2</v>
      </c>
      <c r="Q44" s="728" t="s">
        <v>54</v>
      </c>
      <c r="R44" s="244" t="s">
        <v>1</v>
      </c>
      <c r="S44" s="244" t="s">
        <v>3</v>
      </c>
      <c r="T44" s="244" t="s">
        <v>4</v>
      </c>
      <c r="U44" s="325" t="s">
        <v>5</v>
      </c>
      <c r="V44" s="244" t="s">
        <v>6</v>
      </c>
      <c r="W44" s="326" t="s">
        <v>7</v>
      </c>
      <c r="X44" s="244" t="s">
        <v>8</v>
      </c>
      <c r="Y44" s="325" t="s">
        <v>9</v>
      </c>
      <c r="Z44" s="325" t="s">
        <v>10</v>
      </c>
      <c r="AA44" s="325" t="s">
        <v>160</v>
      </c>
      <c r="AB44" s="327" t="s">
        <v>12</v>
      </c>
    </row>
    <row r="45" spans="2:28" x14ac:dyDescent="0.25">
      <c r="B45" s="1014" t="s">
        <v>206</v>
      </c>
      <c r="C45" s="1015"/>
      <c r="D45" s="1015"/>
      <c r="E45" s="1016"/>
      <c r="F45" s="214" t="s">
        <v>67</v>
      </c>
      <c r="G45" s="217">
        <v>328.24</v>
      </c>
      <c r="H45" s="316">
        <v>308.79000000000002</v>
      </c>
      <c r="I45" s="767">
        <v>18.8</v>
      </c>
      <c r="J45" s="790">
        <f t="shared" si="6"/>
        <v>309.44</v>
      </c>
      <c r="K45" s="730">
        <v>19.3</v>
      </c>
      <c r="L45" s="778">
        <f t="shared" si="7"/>
        <v>308.94</v>
      </c>
      <c r="M45" s="782">
        <v>19.350000000000001</v>
      </c>
      <c r="N45" s="784">
        <f t="shared" si="8"/>
        <v>308.89</v>
      </c>
      <c r="P45" s="328" t="s">
        <v>93</v>
      </c>
      <c r="Q45" s="644">
        <v>2.2999999999999998</v>
      </c>
      <c r="R45" s="688"/>
      <c r="S45" s="645">
        <v>3.1</v>
      </c>
      <c r="T45" s="654"/>
      <c r="U45" s="645"/>
      <c r="V45" s="654">
        <v>2</v>
      </c>
      <c r="W45" s="740"/>
      <c r="X45" s="654"/>
      <c r="Y45" s="744">
        <v>1.1000000000000001</v>
      </c>
      <c r="Z45" s="741"/>
      <c r="AA45" s="741"/>
      <c r="AB45" s="18">
        <v>1.9</v>
      </c>
    </row>
    <row r="46" spans="2:28" x14ac:dyDescent="0.25">
      <c r="B46" s="1014" t="s">
        <v>207</v>
      </c>
      <c r="C46" s="1015"/>
      <c r="D46" s="1015"/>
      <c r="E46" s="1016"/>
      <c r="F46" s="214" t="s">
        <v>68</v>
      </c>
      <c r="G46" s="217">
        <v>331.59</v>
      </c>
      <c r="H46" s="316">
        <v>308.94</v>
      </c>
      <c r="I46" s="767">
        <v>22.08</v>
      </c>
      <c r="J46" s="790">
        <f t="shared" si="6"/>
        <v>309.51</v>
      </c>
      <c r="K46" s="730">
        <v>22.5</v>
      </c>
      <c r="L46" s="778">
        <f t="shared" si="7"/>
        <v>309.08999999999997</v>
      </c>
      <c r="M46" s="782">
        <v>22.5</v>
      </c>
      <c r="N46" s="784">
        <f t="shared" si="8"/>
        <v>309.08999999999997</v>
      </c>
      <c r="P46" s="334" t="s">
        <v>94</v>
      </c>
      <c r="Q46" s="644"/>
      <c r="R46" s="654"/>
      <c r="S46" s="646"/>
      <c r="T46" s="646"/>
      <c r="U46" s="655"/>
      <c r="V46" s="646"/>
      <c r="W46" s="651"/>
      <c r="X46" s="646"/>
      <c r="Y46" s="648"/>
      <c r="Z46" s="648"/>
      <c r="AA46" s="745"/>
      <c r="AB46" s="27"/>
    </row>
    <row r="47" spans="2:28" x14ac:dyDescent="0.25">
      <c r="B47" s="1014" t="s">
        <v>208</v>
      </c>
      <c r="C47" s="1015"/>
      <c r="D47" s="1015"/>
      <c r="E47" s="1016"/>
      <c r="F47" s="214" t="s">
        <v>69</v>
      </c>
      <c r="G47" s="218">
        <v>328.5</v>
      </c>
      <c r="H47" s="316">
        <v>308.60000000000002</v>
      </c>
      <c r="I47" s="767">
        <v>18.84</v>
      </c>
      <c r="J47" s="790">
        <f t="shared" si="6"/>
        <v>309.66000000000003</v>
      </c>
      <c r="K47" s="510">
        <v>19.649999999999999</v>
      </c>
      <c r="L47" s="778">
        <f t="shared" si="7"/>
        <v>308.85000000000002</v>
      </c>
      <c r="M47" s="782">
        <v>19.600000000000001</v>
      </c>
      <c r="N47" s="784">
        <f t="shared" si="8"/>
        <v>308.89999999999998</v>
      </c>
      <c r="P47" s="334" t="s">
        <v>95</v>
      </c>
      <c r="Q47" s="644"/>
      <c r="R47" s="688"/>
      <c r="S47" s="655">
        <v>5.8</v>
      </c>
      <c r="T47" s="646"/>
      <c r="U47" s="655"/>
      <c r="V47" s="646">
        <v>4</v>
      </c>
      <c r="W47" s="651"/>
      <c r="X47" s="646"/>
      <c r="Y47" s="745">
        <v>2.2999999999999998</v>
      </c>
      <c r="Z47" s="648"/>
      <c r="AA47" s="648"/>
      <c r="AB47" s="427">
        <v>3.8</v>
      </c>
    </row>
    <row r="48" spans="2:28" x14ac:dyDescent="0.25">
      <c r="B48" s="1014" t="s">
        <v>209</v>
      </c>
      <c r="C48" s="1015"/>
      <c r="D48" s="1015"/>
      <c r="E48" s="1016"/>
      <c r="F48" s="214" t="s">
        <v>70</v>
      </c>
      <c r="G48" s="218">
        <v>330.6</v>
      </c>
      <c r="H48" s="316">
        <v>309</v>
      </c>
      <c r="I48" s="767">
        <v>21.08</v>
      </c>
      <c r="J48" s="790">
        <f t="shared" si="6"/>
        <v>309.52000000000004</v>
      </c>
      <c r="K48" s="730">
        <v>21.55</v>
      </c>
      <c r="L48" s="778">
        <f t="shared" si="7"/>
        <v>309.05</v>
      </c>
      <c r="M48" s="782">
        <v>21.46</v>
      </c>
      <c r="N48" s="784">
        <f t="shared" si="8"/>
        <v>309.14000000000004</v>
      </c>
      <c r="P48" s="334" t="s">
        <v>96</v>
      </c>
      <c r="Q48" s="644"/>
      <c r="R48" s="688"/>
      <c r="S48" s="655">
        <v>5.6</v>
      </c>
      <c r="T48" s="646"/>
      <c r="U48" s="655"/>
      <c r="V48" s="646">
        <v>4</v>
      </c>
      <c r="W48" s="651"/>
      <c r="X48" s="646"/>
      <c r="Y48" s="745">
        <v>3.7</v>
      </c>
      <c r="Z48" s="648"/>
      <c r="AA48" s="648"/>
      <c r="AB48" s="427">
        <v>4.0999999999999996</v>
      </c>
    </row>
    <row r="49" spans="2:28" x14ac:dyDescent="0.25">
      <c r="B49" s="1014" t="s">
        <v>97</v>
      </c>
      <c r="C49" s="1015"/>
      <c r="D49" s="1015"/>
      <c r="E49" s="1016"/>
      <c r="F49" s="214" t="s">
        <v>72</v>
      </c>
      <c r="G49" s="217">
        <v>329.93</v>
      </c>
      <c r="H49" s="316">
        <v>308.43</v>
      </c>
      <c r="I49" s="767">
        <v>20.58</v>
      </c>
      <c r="J49" s="790">
        <f t="shared" si="6"/>
        <v>309.35000000000002</v>
      </c>
      <c r="K49" s="730">
        <v>21.06</v>
      </c>
      <c r="L49" s="778">
        <f t="shared" si="7"/>
        <v>308.87</v>
      </c>
      <c r="M49" s="782">
        <v>21.1</v>
      </c>
      <c r="N49" s="784">
        <f t="shared" si="8"/>
        <v>308.83</v>
      </c>
      <c r="P49" s="334" t="s">
        <v>98</v>
      </c>
      <c r="Q49" s="644">
        <v>2.1</v>
      </c>
      <c r="R49" s="654"/>
      <c r="S49" s="655">
        <v>2.2999999999999998</v>
      </c>
      <c r="T49" s="646"/>
      <c r="U49" s="646"/>
      <c r="V49" s="646">
        <v>1.9</v>
      </c>
      <c r="W49" s="746"/>
      <c r="X49" s="646"/>
      <c r="Y49" s="745">
        <v>2.5</v>
      </c>
      <c r="Z49" s="648"/>
      <c r="AA49" s="648"/>
      <c r="AB49" s="427">
        <v>2.7</v>
      </c>
    </row>
    <row r="50" spans="2:28" x14ac:dyDescent="0.25">
      <c r="B50" s="1014" t="s">
        <v>73</v>
      </c>
      <c r="C50" s="1015"/>
      <c r="D50" s="1015"/>
      <c r="E50" s="1016"/>
      <c r="F50" s="214" t="s">
        <v>74</v>
      </c>
      <c r="G50" s="217">
        <v>323.06</v>
      </c>
      <c r="H50" s="316">
        <v>307.45999999999998</v>
      </c>
      <c r="I50" s="767">
        <v>14.7</v>
      </c>
      <c r="J50" s="790">
        <f t="shared" si="6"/>
        <v>308.36</v>
      </c>
      <c r="K50" s="730">
        <v>15.2</v>
      </c>
      <c r="L50" s="778">
        <f t="shared" si="7"/>
        <v>307.86</v>
      </c>
      <c r="M50" s="782">
        <v>15.28</v>
      </c>
      <c r="N50" s="784">
        <f t="shared" si="8"/>
        <v>307.78000000000003</v>
      </c>
      <c r="P50" s="334" t="s">
        <v>99</v>
      </c>
      <c r="Q50" s="644">
        <v>2.5</v>
      </c>
      <c r="R50" s="654"/>
      <c r="S50" s="646">
        <v>3.8</v>
      </c>
      <c r="T50" s="655"/>
      <c r="U50" s="646"/>
      <c r="V50" s="646">
        <v>1.3</v>
      </c>
      <c r="W50" s="651"/>
      <c r="X50" s="655"/>
      <c r="Y50" s="745">
        <v>4.5</v>
      </c>
      <c r="Z50" s="648"/>
      <c r="AA50" s="648"/>
      <c r="AB50" s="427">
        <v>4.8</v>
      </c>
    </row>
    <row r="51" spans="2:28" ht="13.8" x14ac:dyDescent="0.25">
      <c r="B51" s="1014" t="s">
        <v>211</v>
      </c>
      <c r="C51" s="1015"/>
      <c r="D51" s="1015"/>
      <c r="E51" s="1016"/>
      <c r="F51" s="214"/>
      <c r="G51" s="220">
        <v>0.15</v>
      </c>
      <c r="H51" s="316">
        <v>20.149999999999999</v>
      </c>
      <c r="I51" s="767">
        <v>19.23</v>
      </c>
      <c r="J51" s="790">
        <v>19.16</v>
      </c>
      <c r="K51" s="730">
        <v>19.7</v>
      </c>
      <c r="L51" s="778">
        <v>19.649999999999999</v>
      </c>
      <c r="M51" s="782">
        <v>19.75</v>
      </c>
      <c r="N51" s="784">
        <v>19.600000000000001</v>
      </c>
      <c r="P51" s="334" t="s">
        <v>100</v>
      </c>
      <c r="Q51" s="644"/>
      <c r="R51" s="654"/>
      <c r="S51" s="655">
        <v>12.3</v>
      </c>
      <c r="T51" s="646"/>
      <c r="U51" s="655"/>
      <c r="V51" s="646">
        <v>8</v>
      </c>
      <c r="W51" s="651"/>
      <c r="X51" s="650"/>
      <c r="Y51" s="745">
        <v>11</v>
      </c>
      <c r="Z51" s="648"/>
      <c r="AA51" s="648"/>
      <c r="AB51" s="427">
        <v>12.2</v>
      </c>
    </row>
    <row r="52" spans="2:28" x14ac:dyDescent="0.25">
      <c r="B52" s="1014" t="s">
        <v>212</v>
      </c>
      <c r="C52" s="1015"/>
      <c r="D52" s="1015"/>
      <c r="E52" s="1016"/>
      <c r="F52" s="214">
        <v>184</v>
      </c>
      <c r="G52" s="217">
        <v>308.17</v>
      </c>
      <c r="H52" s="316">
        <v>305.42</v>
      </c>
      <c r="I52" s="767">
        <v>1.53</v>
      </c>
      <c r="J52" s="790">
        <f>G52-I52</f>
        <v>306.64000000000004</v>
      </c>
      <c r="K52" s="730">
        <v>2.14</v>
      </c>
      <c r="L52" s="778">
        <f t="shared" si="7"/>
        <v>306.03000000000003</v>
      </c>
      <c r="M52" s="782">
        <v>2.15</v>
      </c>
      <c r="N52" s="784">
        <f t="shared" si="8"/>
        <v>306.02000000000004</v>
      </c>
      <c r="P52" s="334" t="s">
        <v>101</v>
      </c>
      <c r="Q52" s="687">
        <v>2.2000000000000002</v>
      </c>
      <c r="R52" s="654"/>
      <c r="S52" s="646">
        <v>2.4</v>
      </c>
      <c r="T52" s="655"/>
      <c r="U52" s="646"/>
      <c r="V52" s="646">
        <v>1.5</v>
      </c>
      <c r="W52" s="651"/>
      <c r="X52" s="655"/>
      <c r="Y52" s="648">
        <v>1.2</v>
      </c>
      <c r="Z52" s="648"/>
      <c r="AA52" s="648"/>
      <c r="AB52" s="427">
        <v>2</v>
      </c>
    </row>
    <row r="53" spans="2:28" x14ac:dyDescent="0.25">
      <c r="B53" s="1014" t="s">
        <v>213</v>
      </c>
      <c r="C53" s="1015"/>
      <c r="D53" s="1015"/>
      <c r="E53" s="1016"/>
      <c r="F53" s="214" t="s">
        <v>75</v>
      </c>
      <c r="G53" s="218">
        <v>311</v>
      </c>
      <c r="H53" s="316">
        <v>306.2</v>
      </c>
      <c r="I53" s="767">
        <v>2.66</v>
      </c>
      <c r="J53" s="790">
        <f>G53-I53</f>
        <v>308.33999999999997</v>
      </c>
      <c r="K53" s="510">
        <v>3.02</v>
      </c>
      <c r="L53" s="778">
        <f t="shared" si="7"/>
        <v>307.98</v>
      </c>
      <c r="M53" s="782">
        <v>3.3</v>
      </c>
      <c r="N53" s="784">
        <f t="shared" si="8"/>
        <v>307.7</v>
      </c>
      <c r="P53" s="334" t="s">
        <v>102</v>
      </c>
      <c r="Q53" s="644"/>
      <c r="R53" s="688"/>
      <c r="S53" s="655">
        <v>4.2</v>
      </c>
      <c r="T53" s="646"/>
      <c r="U53" s="655"/>
      <c r="V53" s="646">
        <v>3.6</v>
      </c>
      <c r="W53" s="651"/>
      <c r="X53" s="646"/>
      <c r="Y53" s="745">
        <v>3.1</v>
      </c>
      <c r="Z53" s="648"/>
      <c r="AA53" s="648"/>
      <c r="AB53" s="427">
        <v>3.5</v>
      </c>
    </row>
    <row r="54" spans="2:28" ht="13.8" thickBot="1" x14ac:dyDescent="0.3">
      <c r="B54" s="1014" t="s">
        <v>214</v>
      </c>
      <c r="C54" s="1015"/>
      <c r="D54" s="1015"/>
      <c r="E54" s="1016"/>
      <c r="F54" s="214" t="s">
        <v>76</v>
      </c>
      <c r="G54" s="217">
        <v>287.82</v>
      </c>
      <c r="H54" s="316">
        <v>282.47000000000003</v>
      </c>
      <c r="I54" s="767"/>
      <c r="J54" s="790"/>
      <c r="K54" s="730">
        <v>3</v>
      </c>
      <c r="L54" s="778">
        <f t="shared" si="7"/>
        <v>284.82</v>
      </c>
      <c r="M54" s="782">
        <v>3.64</v>
      </c>
      <c r="N54" s="784">
        <f t="shared" si="8"/>
        <v>284.18</v>
      </c>
      <c r="P54" s="346" t="s">
        <v>103</v>
      </c>
      <c r="Q54" s="660"/>
      <c r="R54" s="704"/>
      <c r="S54" s="686">
        <v>14.5</v>
      </c>
      <c r="T54" s="662"/>
      <c r="U54" s="686"/>
      <c r="V54" s="662">
        <v>17</v>
      </c>
      <c r="W54" s="663"/>
      <c r="X54" s="664"/>
      <c r="Y54" s="747">
        <v>12</v>
      </c>
      <c r="Z54" s="665"/>
      <c r="AA54" s="665"/>
      <c r="AB54" s="40">
        <v>10.6</v>
      </c>
    </row>
    <row r="55" spans="2:28" ht="13.8" thickBot="1" x14ac:dyDescent="0.3">
      <c r="B55" s="1050" t="s">
        <v>215</v>
      </c>
      <c r="C55" s="1051"/>
      <c r="D55" s="1051"/>
      <c r="E55" s="1052"/>
      <c r="F55" s="226" t="s">
        <v>77</v>
      </c>
      <c r="G55" s="224">
        <v>311.75</v>
      </c>
      <c r="H55" s="354" t="s">
        <v>29</v>
      </c>
      <c r="I55" s="768">
        <v>3.98</v>
      </c>
      <c r="J55" s="791">
        <f>G55-I55</f>
        <v>307.77</v>
      </c>
      <c r="K55" s="731"/>
      <c r="L55" s="779"/>
      <c r="M55" s="783">
        <v>4.55</v>
      </c>
      <c r="N55" s="810">
        <f t="shared" si="8"/>
        <v>307.2</v>
      </c>
      <c r="P55" s="357" t="s">
        <v>104</v>
      </c>
      <c r="Q55" s="806"/>
      <c r="R55" s="807"/>
      <c r="S55" s="807"/>
      <c r="T55" s="807"/>
      <c r="U55" s="807"/>
      <c r="V55" s="807"/>
      <c r="W55" s="807"/>
      <c r="X55" s="807"/>
      <c r="Y55" s="807"/>
      <c r="Z55" s="807"/>
      <c r="AA55" s="808"/>
      <c r="AB55" s="809"/>
    </row>
  </sheetData>
  <mergeCells count="62">
    <mergeCell ref="Z2:AB2"/>
    <mergeCell ref="I36:N36"/>
    <mergeCell ref="F35:N35"/>
    <mergeCell ref="F10:Q10"/>
    <mergeCell ref="F24:Q24"/>
    <mergeCell ref="F25:G25"/>
    <mergeCell ref="H25:I25"/>
    <mergeCell ref="J25:K25"/>
    <mergeCell ref="F8:Q8"/>
    <mergeCell ref="F9:G9"/>
    <mergeCell ref="F26:Q26"/>
    <mergeCell ref="N25:O25"/>
    <mergeCell ref="P25:Q25"/>
    <mergeCell ref="H9:I9"/>
    <mergeCell ref="J9:K9"/>
    <mergeCell ref="L9:M9"/>
    <mergeCell ref="B45:E45"/>
    <mergeCell ref="B46:E46"/>
    <mergeCell ref="B47:E47"/>
    <mergeCell ref="B3:V3"/>
    <mergeCell ref="B5:Y5"/>
    <mergeCell ref="B39:E39"/>
    <mergeCell ref="B44:E44"/>
    <mergeCell ref="P41:Q41"/>
    <mergeCell ref="B42:E42"/>
    <mergeCell ref="B43:E43"/>
    <mergeCell ref="R35:S35"/>
    <mergeCell ref="F36:F38"/>
    <mergeCell ref="G36:G38"/>
    <mergeCell ref="H36:H38"/>
    <mergeCell ref="P36:Q36"/>
    <mergeCell ref="Q43:AB43"/>
    <mergeCell ref="B55:E55"/>
    <mergeCell ref="B48:E48"/>
    <mergeCell ref="B49:E49"/>
    <mergeCell ref="B50:E50"/>
    <mergeCell ref="B51:E51"/>
    <mergeCell ref="B52:E52"/>
    <mergeCell ref="B53:E53"/>
    <mergeCell ref="B54:E54"/>
    <mergeCell ref="B41:E41"/>
    <mergeCell ref="P39:Q39"/>
    <mergeCell ref="B40:E40"/>
    <mergeCell ref="P40:Q40"/>
    <mergeCell ref="K37:L37"/>
    <mergeCell ref="M37:N37"/>
    <mergeCell ref="P37:Q37"/>
    <mergeCell ref="B35:E38"/>
    <mergeCell ref="P35:Q35"/>
    <mergeCell ref="P38:Q38"/>
    <mergeCell ref="B26:B27"/>
    <mergeCell ref="C26:C27"/>
    <mergeCell ref="B10:B11"/>
    <mergeCell ref="C10:C11"/>
    <mergeCell ref="D10:D11"/>
    <mergeCell ref="N9:O9"/>
    <mergeCell ref="P9:Q9"/>
    <mergeCell ref="E10:E11"/>
    <mergeCell ref="I37:J37"/>
    <mergeCell ref="D26:D27"/>
    <mergeCell ref="E26:E27"/>
    <mergeCell ref="L25:M25"/>
  </mergeCells>
  <phoneticPr fontId="0" type="noConversion"/>
  <pageMargins left="0.78740157499999996" right="0.78740157499999996" top="0.984251969" bottom="0.984251969" header="0.4921259845" footer="0.4921259845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57"/>
  <sheetViews>
    <sheetView zoomScale="75" zoomScaleNormal="75" zoomScaleSheetLayoutView="100" workbookViewId="0">
      <selection activeCell="B56" sqref="B56"/>
    </sheetView>
  </sheetViews>
  <sheetFormatPr defaultRowHeight="13.2" x14ac:dyDescent="0.25"/>
  <cols>
    <col min="1" max="1" width="4.33203125" customWidth="1"/>
    <col min="2" max="2" width="5.5546875" customWidth="1"/>
    <col min="3" max="3" width="11" customWidth="1"/>
    <col min="4" max="4" width="8" customWidth="1"/>
    <col min="5" max="5" width="8.109375" customWidth="1"/>
    <col min="6" max="6" width="8.5546875" customWidth="1"/>
    <col min="7" max="7" width="8.6640625" customWidth="1"/>
    <col min="8" max="8" width="8.5546875" customWidth="1"/>
    <col min="9" max="10" width="8.6640625" customWidth="1"/>
    <col min="11" max="11" width="8.44140625" customWidth="1"/>
    <col min="12" max="12" width="8.5546875" customWidth="1"/>
    <col min="14" max="14" width="10.109375" customWidth="1"/>
    <col min="15" max="15" width="9.33203125" customWidth="1"/>
    <col min="21" max="21" width="9.33203125" customWidth="1"/>
  </cols>
  <sheetData>
    <row r="1" spans="2:26" ht="13.8" x14ac:dyDescent="0.25">
      <c r="Y1" s="236"/>
      <c r="Z1" s="236" t="s">
        <v>79</v>
      </c>
    </row>
    <row r="2" spans="2:26" ht="17.399999999999999" x14ac:dyDescent="0.3">
      <c r="B2" s="992" t="s">
        <v>171</v>
      </c>
      <c r="C2" s="992"/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  <c r="Q2" s="992"/>
      <c r="R2" s="992"/>
      <c r="S2" s="992"/>
      <c r="T2" s="992"/>
      <c r="U2" s="992"/>
      <c r="V2" s="992"/>
    </row>
    <row r="3" spans="2:26" ht="17.399999999999999" x14ac:dyDescent="0.3"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</row>
    <row r="4" spans="2:26" ht="15.75" customHeight="1" x14ac:dyDescent="0.3">
      <c r="B4" s="993" t="s">
        <v>81</v>
      </c>
      <c r="C4" s="993"/>
      <c r="D4" s="993"/>
      <c r="E4" s="993"/>
      <c r="F4" s="993"/>
      <c r="G4" s="993"/>
      <c r="H4" s="993"/>
      <c r="I4" s="993"/>
      <c r="J4" s="993"/>
      <c r="K4" s="993"/>
      <c r="L4" s="993"/>
      <c r="M4" s="993"/>
      <c r="N4" s="993"/>
      <c r="O4" s="993"/>
      <c r="P4" s="993"/>
      <c r="Q4" s="993"/>
      <c r="R4" s="993"/>
      <c r="S4" s="993"/>
      <c r="T4" s="993"/>
      <c r="U4" s="993"/>
      <c r="V4" s="993"/>
      <c r="W4" s="993"/>
      <c r="X4" s="993"/>
      <c r="Y4" s="993"/>
    </row>
    <row r="5" spans="2:26" ht="15.6" x14ac:dyDescent="0.3"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</row>
    <row r="6" spans="2:26" ht="15.6" x14ac:dyDescent="0.3"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</row>
    <row r="7" spans="2:26" ht="13.8" thickBot="1" x14ac:dyDescent="0.3"/>
    <row r="8" spans="2:26" ht="13.8" thickBot="1" x14ac:dyDescent="0.3">
      <c r="B8" s="239"/>
      <c r="C8" s="240"/>
      <c r="D8" s="240"/>
      <c r="E8" s="240"/>
      <c r="F8" s="987">
        <v>2012</v>
      </c>
      <c r="G8" s="988"/>
      <c r="H8" s="988"/>
      <c r="I8" s="988"/>
      <c r="J8" s="988"/>
      <c r="K8" s="988"/>
      <c r="L8" s="988"/>
      <c r="M8" s="988"/>
      <c r="N8" s="988"/>
      <c r="O8" s="988"/>
      <c r="P8" s="988"/>
      <c r="Q8" s="989"/>
      <c r="R8" s="241"/>
    </row>
    <row r="9" spans="2:26" ht="13.8" thickBot="1" x14ac:dyDescent="0.3">
      <c r="B9" s="242"/>
      <c r="C9" s="243"/>
      <c r="D9" s="243"/>
      <c r="E9" s="243"/>
      <c r="F9" s="1058" t="s">
        <v>54</v>
      </c>
      <c r="G9" s="996"/>
      <c r="H9" s="995" t="s">
        <v>3</v>
      </c>
      <c r="I9" s="996"/>
      <c r="J9" s="996" t="s">
        <v>5</v>
      </c>
      <c r="K9" s="996"/>
      <c r="L9" s="997" t="s">
        <v>7</v>
      </c>
      <c r="M9" s="995"/>
      <c r="N9" s="997" t="s">
        <v>9</v>
      </c>
      <c r="O9" s="998"/>
      <c r="P9" s="997" t="s">
        <v>11</v>
      </c>
      <c r="Q9" s="998"/>
      <c r="R9" s="241"/>
    </row>
    <row r="10" spans="2:26" ht="13.8" thickBot="1" x14ac:dyDescent="0.3">
      <c r="B10" s="999"/>
      <c r="C10" s="1001" t="s">
        <v>30</v>
      </c>
      <c r="D10" s="1001" t="s">
        <v>155</v>
      </c>
      <c r="E10" s="1003" t="s">
        <v>32</v>
      </c>
      <c r="F10" s="987" t="s">
        <v>33</v>
      </c>
      <c r="G10" s="988"/>
      <c r="H10" s="988"/>
      <c r="I10" s="988"/>
      <c r="J10" s="988"/>
      <c r="K10" s="988"/>
      <c r="L10" s="988"/>
      <c r="M10" s="988"/>
      <c r="N10" s="988"/>
      <c r="O10" s="988"/>
      <c r="P10" s="988"/>
      <c r="Q10" s="989"/>
      <c r="R10" s="241"/>
      <c r="S10" s="241"/>
    </row>
    <row r="11" spans="2:26" ht="13.8" thickBot="1" x14ac:dyDescent="0.3">
      <c r="B11" s="1000"/>
      <c r="C11" s="1002"/>
      <c r="D11" s="1002"/>
      <c r="E11" s="1004"/>
      <c r="F11" s="245" t="s">
        <v>34</v>
      </c>
      <c r="G11" s="246" t="s">
        <v>35</v>
      </c>
      <c r="H11" s="245" t="s">
        <v>34</v>
      </c>
      <c r="I11" s="246" t="s">
        <v>35</v>
      </c>
      <c r="J11" s="245" t="s">
        <v>34</v>
      </c>
      <c r="K11" s="246" t="s">
        <v>35</v>
      </c>
      <c r="L11" s="245" t="s">
        <v>34</v>
      </c>
      <c r="M11" s="246" t="s">
        <v>35</v>
      </c>
      <c r="N11" s="247" t="s">
        <v>34</v>
      </c>
      <c r="O11" s="248" t="s">
        <v>35</v>
      </c>
      <c r="P11" s="247" t="s">
        <v>34</v>
      </c>
      <c r="Q11" s="248" t="s">
        <v>35</v>
      </c>
      <c r="R11" s="59"/>
      <c r="S11" s="59"/>
    </row>
    <row r="12" spans="2:26" x14ac:dyDescent="0.25">
      <c r="B12" s="249" t="s">
        <v>36</v>
      </c>
      <c r="C12" s="250">
        <v>8.1300000000000008</v>
      </c>
      <c r="D12" s="250">
        <v>0.45</v>
      </c>
      <c r="E12" s="251">
        <v>316.05</v>
      </c>
      <c r="F12" s="419">
        <v>7.87</v>
      </c>
      <c r="G12" s="421">
        <f>E12-F12</f>
        <v>308.18</v>
      </c>
      <c r="H12" s="419">
        <v>7.99</v>
      </c>
      <c r="I12" s="421">
        <f>E12-H12</f>
        <v>308.06</v>
      </c>
      <c r="J12" s="419">
        <v>7.71</v>
      </c>
      <c r="K12" s="690">
        <f>E12-J12</f>
        <v>308.34000000000003</v>
      </c>
      <c r="L12" s="419">
        <v>8.19</v>
      </c>
      <c r="M12" s="421">
        <f>E12-L12</f>
        <v>307.86</v>
      </c>
      <c r="N12" s="442">
        <v>8.33</v>
      </c>
      <c r="O12" s="732">
        <f>E12-N12</f>
        <v>307.72000000000003</v>
      </c>
      <c r="P12" s="279">
        <v>8.35</v>
      </c>
      <c r="Q12" s="761">
        <f t="shared" ref="Q12:Q19" si="0">E12-P12</f>
        <v>307.7</v>
      </c>
      <c r="R12" s="97"/>
      <c r="S12" s="97"/>
    </row>
    <row r="13" spans="2:26" x14ac:dyDescent="0.25">
      <c r="B13" s="254" t="s">
        <v>37</v>
      </c>
      <c r="C13" s="255">
        <v>7.65</v>
      </c>
      <c r="D13" s="256">
        <v>1</v>
      </c>
      <c r="E13" s="257">
        <v>314.99</v>
      </c>
      <c r="F13" s="426"/>
      <c r="G13" s="427"/>
      <c r="H13" s="426"/>
      <c r="I13" s="427"/>
      <c r="J13" s="689"/>
      <c r="K13" s="427"/>
      <c r="L13" s="426"/>
      <c r="M13" s="427"/>
      <c r="N13" s="428"/>
      <c r="O13" s="732"/>
      <c r="P13" s="284"/>
      <c r="Q13" s="368">
        <f t="shared" si="0"/>
        <v>314.99</v>
      </c>
      <c r="R13" s="97"/>
      <c r="S13" s="97"/>
    </row>
    <row r="14" spans="2:26" x14ac:dyDescent="0.25">
      <c r="B14" s="254" t="s">
        <v>38</v>
      </c>
      <c r="C14" s="255">
        <v>13.57</v>
      </c>
      <c r="D14" s="255">
        <v>0.65</v>
      </c>
      <c r="E14" s="257">
        <v>318.66000000000003</v>
      </c>
      <c r="F14" s="426">
        <v>10.27</v>
      </c>
      <c r="G14" s="427">
        <f t="shared" ref="G14:G19" si="1">E14-F14</f>
        <v>308.39000000000004</v>
      </c>
      <c r="H14" s="426">
        <v>10.38</v>
      </c>
      <c r="I14" s="427">
        <f t="shared" ref="I14:I19" si="2">E14-H14</f>
        <v>308.28000000000003</v>
      </c>
      <c r="J14" s="426">
        <v>10.18</v>
      </c>
      <c r="K14" s="691">
        <f t="shared" ref="K14:K19" si="3">E14-J14</f>
        <v>308.48</v>
      </c>
      <c r="L14" s="426">
        <v>10.45</v>
      </c>
      <c r="M14" s="427">
        <f t="shared" ref="M14:M19" si="4">E14-L14</f>
        <v>308.21000000000004</v>
      </c>
      <c r="N14" s="429">
        <v>10.69</v>
      </c>
      <c r="O14" s="732">
        <f t="shared" ref="O14:O19" si="5">E14-N14</f>
        <v>307.97000000000003</v>
      </c>
      <c r="P14" s="284">
        <v>10.79</v>
      </c>
      <c r="Q14" s="701">
        <f t="shared" si="0"/>
        <v>307.87</v>
      </c>
      <c r="R14" s="97"/>
      <c r="S14" s="97"/>
    </row>
    <row r="15" spans="2:26" x14ac:dyDescent="0.25">
      <c r="B15" s="254" t="s">
        <v>39</v>
      </c>
      <c r="C15" s="255">
        <v>10.65</v>
      </c>
      <c r="D15" s="255">
        <v>0.51</v>
      </c>
      <c r="E15" s="257">
        <v>316.24</v>
      </c>
      <c r="F15" s="426">
        <v>6.69</v>
      </c>
      <c r="G15" s="427">
        <f t="shared" si="1"/>
        <v>309.55</v>
      </c>
      <c r="H15" s="426">
        <v>6.36</v>
      </c>
      <c r="I15" s="691">
        <f t="shared" si="2"/>
        <v>309.88</v>
      </c>
      <c r="J15" s="426">
        <v>6.51</v>
      </c>
      <c r="K15" s="427">
        <f t="shared" si="3"/>
        <v>309.73</v>
      </c>
      <c r="L15" s="426">
        <v>6.83</v>
      </c>
      <c r="M15" s="427">
        <f t="shared" si="4"/>
        <v>309.41000000000003</v>
      </c>
      <c r="N15" s="429">
        <v>7.15</v>
      </c>
      <c r="O15" s="732">
        <f t="shared" si="5"/>
        <v>309.09000000000003</v>
      </c>
      <c r="P15" s="284">
        <v>7.47</v>
      </c>
      <c r="Q15" s="701">
        <f t="shared" si="0"/>
        <v>308.77</v>
      </c>
      <c r="R15" s="97"/>
      <c r="S15" s="97"/>
      <c r="T15" s="97"/>
      <c r="U15" s="97"/>
      <c r="V15" s="97"/>
      <c r="W15" s="97"/>
      <c r="X15" s="97"/>
      <c r="Y15" s="97"/>
      <c r="Z15" s="97"/>
    </row>
    <row r="16" spans="2:26" x14ac:dyDescent="0.25">
      <c r="B16" s="254" t="s">
        <v>40</v>
      </c>
      <c r="C16" s="255">
        <v>10.67</v>
      </c>
      <c r="D16" s="255">
        <v>0.93</v>
      </c>
      <c r="E16" s="257">
        <v>319.68</v>
      </c>
      <c r="F16" s="426"/>
      <c r="G16" s="427">
        <f t="shared" si="1"/>
        <v>319.68</v>
      </c>
      <c r="H16" s="426"/>
      <c r="I16" s="427">
        <f t="shared" si="2"/>
        <v>319.68</v>
      </c>
      <c r="J16" s="426"/>
      <c r="K16" s="427">
        <f t="shared" si="3"/>
        <v>319.68</v>
      </c>
      <c r="L16" s="426"/>
      <c r="M16" s="427">
        <f t="shared" si="4"/>
        <v>319.68</v>
      </c>
      <c r="N16" s="429"/>
      <c r="O16" s="732">
        <f t="shared" si="5"/>
        <v>319.68</v>
      </c>
      <c r="P16" s="284"/>
      <c r="Q16" s="368">
        <f t="shared" si="0"/>
        <v>319.68</v>
      </c>
      <c r="R16" s="97"/>
      <c r="S16" s="97" t="s">
        <v>172</v>
      </c>
      <c r="T16" s="97"/>
      <c r="U16" s="97"/>
      <c r="V16" s="97"/>
      <c r="W16" s="97"/>
      <c r="X16" s="97"/>
      <c r="Y16" s="97"/>
      <c r="Z16" s="97"/>
    </row>
    <row r="17" spans="2:27" x14ac:dyDescent="0.25">
      <c r="B17" s="254" t="s">
        <v>41</v>
      </c>
      <c r="C17" s="255">
        <v>10.66</v>
      </c>
      <c r="D17" s="255">
        <v>0.57999999999999996</v>
      </c>
      <c r="E17" s="257">
        <v>316.58999999999997</v>
      </c>
      <c r="F17" s="426"/>
      <c r="G17" s="427">
        <f t="shared" si="1"/>
        <v>316.58999999999997</v>
      </c>
      <c r="H17" s="426"/>
      <c r="I17" s="427">
        <f t="shared" si="2"/>
        <v>316.58999999999997</v>
      </c>
      <c r="J17" s="426"/>
      <c r="K17" s="427">
        <f t="shared" si="3"/>
        <v>316.58999999999997</v>
      </c>
      <c r="L17" s="426"/>
      <c r="M17" s="427">
        <f t="shared" si="4"/>
        <v>316.58999999999997</v>
      </c>
      <c r="N17" s="429"/>
      <c r="O17" s="732">
        <f t="shared" si="5"/>
        <v>316.58999999999997</v>
      </c>
      <c r="P17" s="284"/>
      <c r="Q17" s="368">
        <f t="shared" si="0"/>
        <v>316.58999999999997</v>
      </c>
      <c r="R17" s="97"/>
      <c r="S17" s="97" t="s">
        <v>172</v>
      </c>
      <c r="T17" s="97"/>
      <c r="U17" s="97"/>
      <c r="V17" s="97"/>
      <c r="W17" s="97"/>
      <c r="X17" s="97"/>
      <c r="Y17" s="97"/>
      <c r="Z17" s="97"/>
    </row>
    <row r="18" spans="2:27" x14ac:dyDescent="0.25">
      <c r="B18" s="254" t="s">
        <v>42</v>
      </c>
      <c r="C18" s="255">
        <v>8.2899999999999991</v>
      </c>
      <c r="D18" s="255">
        <v>0.43</v>
      </c>
      <c r="E18" s="257">
        <v>316.94</v>
      </c>
      <c r="F18" s="426">
        <v>7.51</v>
      </c>
      <c r="G18" s="427">
        <f t="shared" si="1"/>
        <v>309.43</v>
      </c>
      <c r="H18" s="426">
        <v>7.36</v>
      </c>
      <c r="I18" s="427">
        <f t="shared" si="2"/>
        <v>309.58</v>
      </c>
      <c r="J18" s="426">
        <v>7.29</v>
      </c>
      <c r="K18" s="691">
        <f t="shared" si="3"/>
        <v>309.64999999999998</v>
      </c>
      <c r="L18" s="426">
        <v>7.57</v>
      </c>
      <c r="M18" s="427">
        <f t="shared" si="4"/>
        <v>309.37</v>
      </c>
      <c r="N18" s="429">
        <v>7.88</v>
      </c>
      <c r="O18" s="732">
        <f t="shared" si="5"/>
        <v>309.06</v>
      </c>
      <c r="P18" s="284">
        <v>7.97</v>
      </c>
      <c r="Q18" s="701">
        <f t="shared" si="0"/>
        <v>308.96999999999997</v>
      </c>
      <c r="R18" s="97"/>
      <c r="S18" s="97"/>
      <c r="T18" s="227"/>
      <c r="U18" s="97"/>
      <c r="V18" s="97"/>
      <c r="W18" s="97"/>
      <c r="X18" s="97"/>
      <c r="Y18" s="97"/>
      <c r="Z18" s="97"/>
    </row>
    <row r="19" spans="2:27" ht="13.8" thickBot="1" x14ac:dyDescent="0.3">
      <c r="B19" s="262" t="s">
        <v>43</v>
      </c>
      <c r="C19" s="263">
        <v>9.49</v>
      </c>
      <c r="D19" s="263">
        <v>0.47</v>
      </c>
      <c r="E19" s="264">
        <v>315.02999999999997</v>
      </c>
      <c r="F19" s="430">
        <v>8.15</v>
      </c>
      <c r="G19" s="431">
        <f t="shared" si="1"/>
        <v>306.88</v>
      </c>
      <c r="H19" s="430">
        <v>8.19</v>
      </c>
      <c r="I19" s="431">
        <f t="shared" si="2"/>
        <v>306.83999999999997</v>
      </c>
      <c r="J19" s="426">
        <v>8.11</v>
      </c>
      <c r="K19" s="692">
        <f t="shared" si="3"/>
        <v>306.91999999999996</v>
      </c>
      <c r="L19" s="430">
        <v>8.2200000000000006</v>
      </c>
      <c r="M19" s="431">
        <f t="shared" si="4"/>
        <v>306.80999999999995</v>
      </c>
      <c r="N19" s="443">
        <v>8.2899999999999991</v>
      </c>
      <c r="O19" s="753">
        <f t="shared" si="5"/>
        <v>306.73999999999995</v>
      </c>
      <c r="P19" s="291">
        <v>8.4600000000000009</v>
      </c>
      <c r="Q19" s="762">
        <f t="shared" si="0"/>
        <v>306.57</v>
      </c>
      <c r="R19" s="97"/>
      <c r="S19" s="97"/>
      <c r="T19" s="97"/>
      <c r="U19" s="261"/>
      <c r="V19" s="97"/>
      <c r="W19" s="97"/>
      <c r="X19" s="253"/>
      <c r="Y19" s="253"/>
      <c r="Z19" s="253"/>
    </row>
    <row r="20" spans="2:27" ht="13.8" thickBot="1" x14ac:dyDescent="0.3">
      <c r="B20" s="266" t="s">
        <v>44</v>
      </c>
      <c r="C20" s="87">
        <v>20.329999999999998</v>
      </c>
      <c r="D20" s="88">
        <v>0.1</v>
      </c>
      <c r="E20" s="169">
        <v>307.95</v>
      </c>
      <c r="F20" s="433"/>
      <c r="G20" s="444"/>
      <c r="H20" s="433"/>
      <c r="I20" s="441"/>
      <c r="J20" s="434"/>
      <c r="K20" s="441"/>
      <c r="L20" s="445"/>
      <c r="M20" s="441"/>
      <c r="N20" s="433"/>
      <c r="O20" s="444"/>
      <c r="P20" s="742"/>
      <c r="Q20" s="268"/>
      <c r="R20" s="97"/>
      <c r="S20" s="97"/>
      <c r="T20" s="97"/>
      <c r="U20" s="97"/>
      <c r="V20" s="97"/>
      <c r="W20" s="97"/>
      <c r="X20" s="97"/>
      <c r="Y20" s="97"/>
      <c r="Z20" s="97"/>
      <c r="AA20" s="98"/>
    </row>
    <row r="21" spans="2:27" x14ac:dyDescent="0.25">
      <c r="B21" s="9"/>
      <c r="C21" s="97"/>
      <c r="D21" s="228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253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8"/>
    </row>
    <row r="22" spans="2:27" x14ac:dyDescent="0.25">
      <c r="B22" s="9"/>
      <c r="C22" s="97"/>
      <c r="D22" s="228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261"/>
      <c r="P22" s="253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8"/>
    </row>
    <row r="23" spans="2:27" ht="13.8" thickBot="1" x14ac:dyDescent="0.3">
      <c r="B23" s="9"/>
      <c r="C23" s="9"/>
      <c r="D23" s="97"/>
      <c r="E23" s="97"/>
      <c r="F23" s="97"/>
      <c r="G23" s="97"/>
      <c r="H23" s="97"/>
      <c r="I23" s="97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</row>
    <row r="24" spans="2:27" ht="13.8" thickBot="1" x14ac:dyDescent="0.3">
      <c r="B24" s="239"/>
      <c r="C24" s="269"/>
      <c r="D24" s="269"/>
      <c r="E24" s="270"/>
      <c r="F24" s="987">
        <v>2012</v>
      </c>
      <c r="G24" s="988"/>
      <c r="H24" s="988"/>
      <c r="I24" s="988"/>
      <c r="J24" s="988"/>
      <c r="K24" s="988"/>
      <c r="L24" s="988"/>
      <c r="M24" s="988"/>
      <c r="N24" s="988"/>
      <c r="O24" s="988"/>
      <c r="P24" s="988"/>
      <c r="Q24" s="989"/>
      <c r="R24" s="98"/>
      <c r="S24" s="98"/>
      <c r="T24" s="98"/>
      <c r="U24" s="98"/>
      <c r="V24" s="98"/>
      <c r="W24" s="98"/>
      <c r="X24" s="98"/>
      <c r="Y24" s="98"/>
      <c r="Z24" s="98"/>
      <c r="AA24" s="98"/>
    </row>
    <row r="25" spans="2:27" ht="13.8" thickBot="1" x14ac:dyDescent="0.3">
      <c r="B25" s="271"/>
      <c r="C25" s="272"/>
      <c r="D25" s="272"/>
      <c r="E25" s="273"/>
      <c r="F25" s="1059" t="s">
        <v>54</v>
      </c>
      <c r="G25" s="995"/>
      <c r="H25" s="997" t="s">
        <v>3</v>
      </c>
      <c r="I25" s="995"/>
      <c r="J25" s="997" t="s">
        <v>5</v>
      </c>
      <c r="K25" s="995"/>
      <c r="L25" s="997" t="s">
        <v>7</v>
      </c>
      <c r="M25" s="995"/>
      <c r="N25" s="997" t="s">
        <v>9</v>
      </c>
      <c r="O25" s="998"/>
      <c r="P25" s="997" t="s">
        <v>11</v>
      </c>
      <c r="Q25" s="998"/>
      <c r="R25" s="98"/>
      <c r="S25" s="98"/>
      <c r="T25" s="98"/>
      <c r="U25" s="98"/>
      <c r="V25" s="98"/>
      <c r="W25" s="98"/>
      <c r="X25" s="98"/>
      <c r="Y25" s="98"/>
      <c r="Z25" s="98"/>
      <c r="AA25" s="98"/>
    </row>
    <row r="26" spans="2:27" ht="13.8" thickBot="1" x14ac:dyDescent="0.3">
      <c r="B26" s="1005"/>
      <c r="C26" s="1007" t="s">
        <v>30</v>
      </c>
      <c r="D26" s="1008" t="s">
        <v>31</v>
      </c>
      <c r="E26" s="1010" t="s">
        <v>32</v>
      </c>
      <c r="F26" s="987" t="s">
        <v>33</v>
      </c>
      <c r="G26" s="988"/>
      <c r="H26" s="988"/>
      <c r="I26" s="988"/>
      <c r="J26" s="988"/>
      <c r="K26" s="988"/>
      <c r="L26" s="988"/>
      <c r="M26" s="988"/>
      <c r="N26" s="988"/>
      <c r="O26" s="988"/>
      <c r="P26" s="1012"/>
      <c r="Q26" s="1013"/>
    </row>
    <row r="27" spans="2:27" ht="13.8" thickBot="1" x14ac:dyDescent="0.3">
      <c r="B27" s="1006"/>
      <c r="C27" s="1002"/>
      <c r="D27" s="1009"/>
      <c r="E27" s="1011"/>
      <c r="F27" s="735" t="s">
        <v>34</v>
      </c>
      <c r="G27" s="736" t="s">
        <v>35</v>
      </c>
      <c r="H27" s="737" t="s">
        <v>34</v>
      </c>
      <c r="I27" s="738" t="s">
        <v>35</v>
      </c>
      <c r="J27" s="737" t="s">
        <v>34</v>
      </c>
      <c r="K27" s="738" t="s">
        <v>35</v>
      </c>
      <c r="L27" s="735" t="s">
        <v>34</v>
      </c>
      <c r="M27" s="739" t="s">
        <v>35</v>
      </c>
      <c r="N27" s="735" t="s">
        <v>34</v>
      </c>
      <c r="O27" s="736" t="s">
        <v>35</v>
      </c>
      <c r="P27" s="247" t="s">
        <v>34</v>
      </c>
      <c r="Q27" s="248" t="s">
        <v>35</v>
      </c>
      <c r="R27" s="275" t="s">
        <v>82</v>
      </c>
      <c r="S27" t="s">
        <v>173</v>
      </c>
    </row>
    <row r="28" spans="2:27" x14ac:dyDescent="0.25">
      <c r="B28" s="276" t="s">
        <v>45</v>
      </c>
      <c r="C28" s="277">
        <v>16.41</v>
      </c>
      <c r="D28" s="14">
        <v>0.76</v>
      </c>
      <c r="E28" s="106">
        <v>316.07</v>
      </c>
      <c r="F28" s="419">
        <v>3.74</v>
      </c>
      <c r="G28" s="420">
        <f>E28-F28</f>
        <v>312.33</v>
      </c>
      <c r="H28" s="423">
        <v>3.78</v>
      </c>
      <c r="I28" s="447">
        <f>E28-H28</f>
        <v>312.29000000000002</v>
      </c>
      <c r="J28" s="408">
        <v>3.69</v>
      </c>
      <c r="K28" s="697">
        <f>E28-J28</f>
        <v>312.38</v>
      </c>
      <c r="L28" s="419">
        <v>3.81</v>
      </c>
      <c r="M28" s="421">
        <f>E28-L28</f>
        <v>312.26</v>
      </c>
      <c r="N28" s="422">
        <v>4.07</v>
      </c>
      <c r="O28" s="420">
        <f>E28-N28</f>
        <v>312</v>
      </c>
      <c r="P28" s="53">
        <v>4.2</v>
      </c>
      <c r="Q28" s="760">
        <f>E28-P28</f>
        <v>311.87</v>
      </c>
      <c r="R28" s="282" t="s">
        <v>84</v>
      </c>
      <c r="S28" t="s">
        <v>174</v>
      </c>
    </row>
    <row r="29" spans="2:27" x14ac:dyDescent="0.25">
      <c r="B29" s="254" t="s">
        <v>46</v>
      </c>
      <c r="C29" s="255">
        <v>8.48</v>
      </c>
      <c r="D29" s="24">
        <v>0.77</v>
      </c>
      <c r="E29" s="111">
        <v>316.14999999999998</v>
      </c>
      <c r="F29" s="426">
        <v>3.18</v>
      </c>
      <c r="G29" s="425">
        <f>E29-F29</f>
        <v>312.96999999999997</v>
      </c>
      <c r="H29" s="426">
        <v>3.26</v>
      </c>
      <c r="I29" s="413">
        <f>E29-H29</f>
        <v>312.89</v>
      </c>
      <c r="J29" s="435">
        <v>3.15</v>
      </c>
      <c r="K29" s="698">
        <f>E29-J29</f>
        <v>313</v>
      </c>
      <c r="L29" s="426">
        <v>3.32</v>
      </c>
      <c r="M29" s="427">
        <f>E29-L29</f>
        <v>312.83</v>
      </c>
      <c r="N29" s="429">
        <v>3.58</v>
      </c>
      <c r="O29" s="425">
        <f>E29-N29</f>
        <v>312.57</v>
      </c>
      <c r="P29" s="69">
        <v>3.9</v>
      </c>
      <c r="Q29" s="763">
        <f>E29-P29</f>
        <v>312.25</v>
      </c>
    </row>
    <row r="30" spans="2:27" x14ac:dyDescent="0.25">
      <c r="B30" s="254" t="s">
        <v>47</v>
      </c>
      <c r="C30" s="255">
        <v>24.17</v>
      </c>
      <c r="D30" s="24">
        <v>0.51</v>
      </c>
      <c r="E30" s="111">
        <v>332.39</v>
      </c>
      <c r="F30" s="426">
        <v>21.87</v>
      </c>
      <c r="G30" s="425">
        <f>E30-F30</f>
        <v>310.52</v>
      </c>
      <c r="H30" s="426">
        <v>21.9</v>
      </c>
      <c r="I30" s="413">
        <f>E30-H30</f>
        <v>310.49</v>
      </c>
      <c r="J30" s="435">
        <v>21.73</v>
      </c>
      <c r="K30" s="698">
        <f>E30-J30</f>
        <v>310.65999999999997</v>
      </c>
      <c r="L30" s="426">
        <v>21.82</v>
      </c>
      <c r="M30" s="427">
        <f>E30-L30</f>
        <v>310.57</v>
      </c>
      <c r="N30" s="429">
        <v>21.89</v>
      </c>
      <c r="O30" s="425">
        <f>E30-N30</f>
        <v>310.5</v>
      </c>
      <c r="P30" s="69">
        <v>22.17</v>
      </c>
      <c r="Q30" s="763">
        <f>E30-P30</f>
        <v>310.21999999999997</v>
      </c>
    </row>
    <row r="31" spans="2:27" ht="13.8" thickBot="1" x14ac:dyDescent="0.3">
      <c r="B31" s="288" t="s">
        <v>48</v>
      </c>
      <c r="C31" s="289">
        <v>13.55</v>
      </c>
      <c r="D31" s="38">
        <v>0.7</v>
      </c>
      <c r="E31" s="114">
        <v>299.04000000000002</v>
      </c>
      <c r="F31" s="430">
        <v>4.9800000000000004</v>
      </c>
      <c r="G31" s="743">
        <f>E31-F31</f>
        <v>294.06</v>
      </c>
      <c r="H31" s="430">
        <v>4.92</v>
      </c>
      <c r="I31" s="418">
        <f>E31-H31</f>
        <v>294.12</v>
      </c>
      <c r="J31" s="436">
        <v>4.76</v>
      </c>
      <c r="K31" s="699">
        <f>E31-J31</f>
        <v>294.28000000000003</v>
      </c>
      <c r="L31" s="430">
        <v>4.8499999999999996</v>
      </c>
      <c r="M31" s="431">
        <f>E31-L31</f>
        <v>294.19</v>
      </c>
      <c r="N31" s="432">
        <v>4.8600000000000003</v>
      </c>
      <c r="O31" s="696">
        <f>E31-N31</f>
        <v>294.18</v>
      </c>
      <c r="P31" s="93">
        <v>4.78</v>
      </c>
      <c r="Q31" s="764">
        <f>E31-P31</f>
        <v>294.26000000000005</v>
      </c>
    </row>
    <row r="32" spans="2:27" x14ac:dyDescent="0.25">
      <c r="B32" s="9"/>
      <c r="C32" s="97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</row>
    <row r="33" spans="2:28" x14ac:dyDescent="0.25">
      <c r="L33" s="97"/>
      <c r="M33" s="97"/>
    </row>
    <row r="34" spans="2:28" ht="13.8" thickBot="1" x14ac:dyDescent="0.3">
      <c r="B34" s="296"/>
      <c r="C34" s="296"/>
      <c r="D34" s="295"/>
      <c r="E34" s="259"/>
      <c r="F34" s="259"/>
      <c r="G34" s="297"/>
      <c r="H34" s="259"/>
      <c r="I34" s="259"/>
      <c r="J34" s="259"/>
      <c r="K34" s="298"/>
    </row>
    <row r="35" spans="2:28" ht="13.8" thickBot="1" x14ac:dyDescent="0.3">
      <c r="B35" s="1031" t="s">
        <v>57</v>
      </c>
      <c r="C35" s="1032"/>
      <c r="D35" s="1032"/>
      <c r="E35" s="1033"/>
      <c r="F35" s="987">
        <v>2012</v>
      </c>
      <c r="G35" s="988"/>
      <c r="H35" s="988"/>
      <c r="I35" s="988"/>
      <c r="J35" s="988"/>
      <c r="K35" s="988"/>
      <c r="L35" s="989"/>
      <c r="M35" s="241"/>
      <c r="N35" s="241"/>
      <c r="P35" s="1040"/>
      <c r="Q35" s="1041"/>
      <c r="R35" s="987">
        <v>2012</v>
      </c>
      <c r="S35" s="989"/>
      <c r="T35" s="241"/>
    </row>
    <row r="36" spans="2:28" ht="39" customHeight="1" thickBot="1" x14ac:dyDescent="0.3">
      <c r="B36" s="1034"/>
      <c r="C36" s="1035"/>
      <c r="D36" s="1035"/>
      <c r="E36" s="1036"/>
      <c r="F36" s="1060" t="s">
        <v>58</v>
      </c>
      <c r="G36" s="1063" t="s">
        <v>59</v>
      </c>
      <c r="H36" s="1017" t="s">
        <v>30</v>
      </c>
      <c r="I36" s="1020" t="s">
        <v>78</v>
      </c>
      <c r="J36" s="1021"/>
      <c r="K36" s="1021"/>
      <c r="L36" s="1022"/>
      <c r="M36" s="480"/>
      <c r="N36" s="480"/>
      <c r="P36" s="1023" t="s">
        <v>2</v>
      </c>
      <c r="Q36" s="1024"/>
      <c r="R36" s="523" t="s">
        <v>4</v>
      </c>
      <c r="S36" s="477" t="s">
        <v>9</v>
      </c>
      <c r="T36" s="241"/>
      <c r="W36" s="301"/>
    </row>
    <row r="37" spans="2:28" ht="13.8" thickBot="1" x14ac:dyDescent="0.3">
      <c r="B37" s="1034"/>
      <c r="C37" s="1035"/>
      <c r="D37" s="1035"/>
      <c r="E37" s="1036"/>
      <c r="F37" s="1061"/>
      <c r="G37" s="1064"/>
      <c r="H37" s="1018"/>
      <c r="I37" s="1067" t="s">
        <v>4</v>
      </c>
      <c r="J37" s="1070"/>
      <c r="K37" s="1067" t="s">
        <v>9</v>
      </c>
      <c r="L37" s="1068"/>
      <c r="M37" s="1069"/>
      <c r="N37" s="1069"/>
      <c r="P37" s="1029" t="s">
        <v>86</v>
      </c>
      <c r="Q37" s="1030"/>
      <c r="R37" s="522">
        <v>4.7</v>
      </c>
      <c r="S37" s="333">
        <v>3.8</v>
      </c>
      <c r="T37" s="261"/>
    </row>
    <row r="38" spans="2:28" ht="13.8" thickBot="1" x14ac:dyDescent="0.3">
      <c r="B38" s="1037"/>
      <c r="C38" s="1038"/>
      <c r="D38" s="1038"/>
      <c r="E38" s="1039"/>
      <c r="F38" s="1062"/>
      <c r="G38" s="1065"/>
      <c r="H38" s="1019"/>
      <c r="I38" s="499" t="s">
        <v>34</v>
      </c>
      <c r="J38" s="500" t="s">
        <v>35</v>
      </c>
      <c r="K38" s="501" t="s">
        <v>34</v>
      </c>
      <c r="L38" s="502" t="s">
        <v>35</v>
      </c>
      <c r="M38" s="504"/>
      <c r="N38" s="504"/>
      <c r="P38" s="1042" t="s">
        <v>87</v>
      </c>
      <c r="Q38" s="1043"/>
      <c r="R38" s="308">
        <v>0.4</v>
      </c>
      <c r="S38" s="309">
        <v>0</v>
      </c>
      <c r="T38" s="97"/>
      <c r="W38" s="275"/>
    </row>
    <row r="39" spans="2:28" x14ac:dyDescent="0.25">
      <c r="B39" s="1053" t="s">
        <v>60</v>
      </c>
      <c r="C39" s="1054"/>
      <c r="D39" s="1054"/>
      <c r="E39" s="1055"/>
      <c r="F39" s="230" t="s">
        <v>61</v>
      </c>
      <c r="G39" s="212">
        <v>317.32</v>
      </c>
      <c r="H39" s="310">
        <v>309.37</v>
      </c>
      <c r="I39" s="437">
        <v>7.08</v>
      </c>
      <c r="J39" s="515">
        <f t="shared" ref="J39:J50" si="6">G39-I39</f>
        <v>310.24</v>
      </c>
      <c r="K39" s="729">
        <v>7.12</v>
      </c>
      <c r="L39" s="518">
        <f t="shared" ref="L39:L55" si="7">G39-K39</f>
        <v>310.2</v>
      </c>
      <c r="M39" s="586"/>
      <c r="N39" s="586"/>
      <c r="P39" s="1042" t="s">
        <v>88</v>
      </c>
      <c r="Q39" s="1043"/>
      <c r="R39" s="308">
        <v>4.2</v>
      </c>
      <c r="S39" s="309">
        <v>3.2</v>
      </c>
      <c r="T39" s="97"/>
    </row>
    <row r="40" spans="2:28" x14ac:dyDescent="0.25">
      <c r="B40" s="1014" t="s">
        <v>201</v>
      </c>
      <c r="C40" s="1015"/>
      <c r="D40" s="1015"/>
      <c r="E40" s="1016"/>
      <c r="F40" s="214" t="s">
        <v>62</v>
      </c>
      <c r="G40" s="217">
        <v>313.52999999999997</v>
      </c>
      <c r="H40" s="316">
        <v>308.08</v>
      </c>
      <c r="I40" s="721">
        <v>4.7699999999999996</v>
      </c>
      <c r="J40" s="516">
        <f t="shared" si="6"/>
        <v>308.76</v>
      </c>
      <c r="K40" s="730">
        <v>4.82</v>
      </c>
      <c r="L40" s="519">
        <f t="shared" si="7"/>
        <v>308.70999999999998</v>
      </c>
      <c r="M40" s="586"/>
      <c r="N40" s="586"/>
      <c r="P40" s="1042" t="s">
        <v>89</v>
      </c>
      <c r="Q40" s="1043"/>
      <c r="R40" s="308">
        <v>0.6</v>
      </c>
      <c r="S40" s="309">
        <v>0.1</v>
      </c>
      <c r="T40" s="227"/>
    </row>
    <row r="41" spans="2:28" ht="13.8" thickBot="1" x14ac:dyDescent="0.3">
      <c r="B41" s="1014" t="s">
        <v>202</v>
      </c>
      <c r="C41" s="1015"/>
      <c r="D41" s="1015"/>
      <c r="E41" s="1016"/>
      <c r="F41" s="214" t="s">
        <v>63</v>
      </c>
      <c r="G41" s="218">
        <v>322.39999999999998</v>
      </c>
      <c r="H41" s="316">
        <v>307.35000000000002</v>
      </c>
      <c r="I41" s="721">
        <v>13.81</v>
      </c>
      <c r="J41" s="516">
        <f t="shared" si="6"/>
        <v>308.58999999999997</v>
      </c>
      <c r="K41" s="510">
        <v>13.85</v>
      </c>
      <c r="L41" s="519">
        <f t="shared" si="7"/>
        <v>308.54999999999995</v>
      </c>
      <c r="M41" s="586"/>
      <c r="N41" s="586"/>
      <c r="P41" s="1045" t="s">
        <v>90</v>
      </c>
      <c r="Q41" s="1046"/>
      <c r="R41" s="321">
        <v>0.8</v>
      </c>
      <c r="S41" s="322">
        <v>0.7</v>
      </c>
      <c r="T41" s="227"/>
    </row>
    <row r="42" spans="2:28" ht="13.8" thickBot="1" x14ac:dyDescent="0.3">
      <c r="B42" s="1014" t="s">
        <v>203</v>
      </c>
      <c r="C42" s="1056"/>
      <c r="D42" s="1056"/>
      <c r="E42" s="1057"/>
      <c r="F42" s="214" t="s">
        <v>64</v>
      </c>
      <c r="G42" s="217">
        <v>318.75</v>
      </c>
      <c r="H42" s="316">
        <v>307.60000000000002</v>
      </c>
      <c r="I42" s="721">
        <v>10.17</v>
      </c>
      <c r="J42" s="516">
        <f t="shared" si="6"/>
        <v>308.58</v>
      </c>
      <c r="K42" s="730">
        <v>10.24</v>
      </c>
      <c r="L42" s="519">
        <f t="shared" si="7"/>
        <v>308.51</v>
      </c>
      <c r="M42" s="586"/>
      <c r="N42" s="586"/>
    </row>
    <row r="43" spans="2:28" ht="13.8" thickBot="1" x14ac:dyDescent="0.3">
      <c r="B43" s="1014" t="s">
        <v>204</v>
      </c>
      <c r="C43" s="1015"/>
      <c r="D43" s="1015"/>
      <c r="E43" s="1016"/>
      <c r="F43" s="214" t="s">
        <v>65</v>
      </c>
      <c r="G43" s="217">
        <v>331.54</v>
      </c>
      <c r="H43" s="316">
        <v>308.99</v>
      </c>
      <c r="I43" s="721">
        <v>21.08</v>
      </c>
      <c r="J43" s="516">
        <f t="shared" si="6"/>
        <v>310.46000000000004</v>
      </c>
      <c r="K43" s="730">
        <v>21.2</v>
      </c>
      <c r="L43" s="519">
        <f t="shared" si="7"/>
        <v>310.34000000000003</v>
      </c>
      <c r="M43" s="586"/>
      <c r="N43" s="586"/>
      <c r="P43" s="323"/>
      <c r="Q43" s="987">
        <v>2012</v>
      </c>
      <c r="R43" s="988"/>
      <c r="S43" s="988"/>
      <c r="T43" s="988"/>
      <c r="U43" s="988"/>
      <c r="V43" s="988"/>
      <c r="W43" s="988"/>
      <c r="X43" s="988"/>
      <c r="Y43" s="988"/>
      <c r="Z43" s="988"/>
      <c r="AA43" s="988"/>
      <c r="AB43" s="989"/>
    </row>
    <row r="44" spans="2:28" ht="13.8" thickBot="1" x14ac:dyDescent="0.3">
      <c r="B44" s="1014" t="s">
        <v>216</v>
      </c>
      <c r="C44" s="1015"/>
      <c r="D44" s="1015"/>
      <c r="E44" s="1016"/>
      <c r="F44" s="214" t="s">
        <v>66</v>
      </c>
      <c r="G44" s="217">
        <v>323.19</v>
      </c>
      <c r="H44" s="316">
        <v>320.58999999999997</v>
      </c>
      <c r="I44" s="721">
        <v>13.59</v>
      </c>
      <c r="J44" s="516">
        <f t="shared" si="6"/>
        <v>309.60000000000002</v>
      </c>
      <c r="K44" s="730">
        <v>13.71</v>
      </c>
      <c r="L44" s="519">
        <f t="shared" si="7"/>
        <v>309.48</v>
      </c>
      <c r="M44" s="586"/>
      <c r="N44" s="586"/>
      <c r="P44" s="524" t="s">
        <v>2</v>
      </c>
      <c r="Q44" s="728" t="s">
        <v>54</v>
      </c>
      <c r="R44" s="244" t="s">
        <v>1</v>
      </c>
      <c r="S44" s="244" t="s">
        <v>3</v>
      </c>
      <c r="T44" s="244" t="s">
        <v>4</v>
      </c>
      <c r="U44" s="325" t="s">
        <v>5</v>
      </c>
      <c r="V44" s="244" t="s">
        <v>6</v>
      </c>
      <c r="W44" s="326" t="s">
        <v>7</v>
      </c>
      <c r="X44" s="244" t="s">
        <v>8</v>
      </c>
      <c r="Y44" s="325" t="s">
        <v>9</v>
      </c>
      <c r="Z44" s="325" t="s">
        <v>10</v>
      </c>
      <c r="AA44" s="325" t="s">
        <v>160</v>
      </c>
      <c r="AB44" s="327" t="s">
        <v>12</v>
      </c>
    </row>
    <row r="45" spans="2:28" x14ac:dyDescent="0.25">
      <c r="B45" s="1014" t="s">
        <v>206</v>
      </c>
      <c r="C45" s="1015"/>
      <c r="D45" s="1015"/>
      <c r="E45" s="1016"/>
      <c r="F45" s="214" t="s">
        <v>67</v>
      </c>
      <c r="G45" s="217">
        <v>328.24</v>
      </c>
      <c r="H45" s="316">
        <v>308.79000000000002</v>
      </c>
      <c r="I45" s="721">
        <v>18.03</v>
      </c>
      <c r="J45" s="516">
        <f t="shared" si="6"/>
        <v>310.21000000000004</v>
      </c>
      <c r="K45" s="730">
        <v>18.149999999999999</v>
      </c>
      <c r="L45" s="519">
        <f t="shared" si="7"/>
        <v>310.09000000000003</v>
      </c>
      <c r="M45" s="586"/>
      <c r="N45" s="586"/>
      <c r="P45" s="328" t="s">
        <v>93</v>
      </c>
      <c r="Q45" s="644">
        <v>2.59</v>
      </c>
      <c r="R45" s="688"/>
      <c r="S45" s="645">
        <v>4.5999999999999996</v>
      </c>
      <c r="T45" s="654"/>
      <c r="U45" s="645"/>
      <c r="V45" s="654">
        <v>3.5</v>
      </c>
      <c r="W45" s="740"/>
      <c r="X45" s="654"/>
      <c r="Y45" s="744">
        <v>1.7</v>
      </c>
      <c r="Z45" s="741"/>
      <c r="AA45" s="741"/>
      <c r="AB45" s="18">
        <v>2</v>
      </c>
    </row>
    <row r="46" spans="2:28" x14ac:dyDescent="0.25">
      <c r="B46" s="1014" t="s">
        <v>207</v>
      </c>
      <c r="C46" s="1015"/>
      <c r="D46" s="1015"/>
      <c r="E46" s="1016"/>
      <c r="F46" s="214" t="s">
        <v>68</v>
      </c>
      <c r="G46" s="217">
        <v>331.59</v>
      </c>
      <c r="H46" s="316">
        <v>308.94</v>
      </c>
      <c r="I46" s="721">
        <v>21.3</v>
      </c>
      <c r="J46" s="516">
        <f t="shared" si="6"/>
        <v>310.28999999999996</v>
      </c>
      <c r="K46" s="730">
        <v>21.33</v>
      </c>
      <c r="L46" s="519">
        <f t="shared" si="7"/>
        <v>310.26</v>
      </c>
      <c r="M46" s="586"/>
      <c r="N46" s="586"/>
      <c r="P46" s="334" t="s">
        <v>94</v>
      </c>
      <c r="Q46" s="644"/>
      <c r="R46" s="654"/>
      <c r="S46" s="646"/>
      <c r="T46" s="646"/>
      <c r="U46" s="655"/>
      <c r="V46" s="646"/>
      <c r="W46" s="651"/>
      <c r="X46" s="646"/>
      <c r="Y46" s="648"/>
      <c r="Z46" s="648"/>
      <c r="AA46" s="745"/>
      <c r="AB46" s="27"/>
    </row>
    <row r="47" spans="2:28" x14ac:dyDescent="0.25">
      <c r="B47" s="1014" t="s">
        <v>208</v>
      </c>
      <c r="C47" s="1015"/>
      <c r="D47" s="1015"/>
      <c r="E47" s="1016"/>
      <c r="F47" s="214" t="s">
        <v>69</v>
      </c>
      <c r="G47" s="218">
        <v>328.5</v>
      </c>
      <c r="H47" s="316">
        <v>308.60000000000002</v>
      </c>
      <c r="I47" s="721">
        <v>18.37</v>
      </c>
      <c r="J47" s="516">
        <f t="shared" si="6"/>
        <v>310.13</v>
      </c>
      <c r="K47" s="510">
        <v>18.45</v>
      </c>
      <c r="L47" s="519">
        <f t="shared" si="7"/>
        <v>310.05</v>
      </c>
      <c r="M47" s="586"/>
      <c r="N47" s="586"/>
      <c r="P47" s="334" t="s">
        <v>95</v>
      </c>
      <c r="Q47" s="644"/>
      <c r="R47" s="688"/>
      <c r="S47" s="655">
        <v>5.9</v>
      </c>
      <c r="T47" s="646"/>
      <c r="U47" s="655"/>
      <c r="V47" s="646">
        <v>4.5999999999999996</v>
      </c>
      <c r="W47" s="651"/>
      <c r="X47" s="646"/>
      <c r="Y47" s="745">
        <v>3.9</v>
      </c>
      <c r="Z47" s="648"/>
      <c r="AA47" s="648"/>
      <c r="AB47" s="427">
        <v>5</v>
      </c>
    </row>
    <row r="48" spans="2:28" x14ac:dyDescent="0.25">
      <c r="B48" s="1014" t="s">
        <v>209</v>
      </c>
      <c r="C48" s="1015"/>
      <c r="D48" s="1015"/>
      <c r="E48" s="1016"/>
      <c r="F48" s="214" t="s">
        <v>70</v>
      </c>
      <c r="G48" s="218">
        <v>330.6</v>
      </c>
      <c r="H48" s="316">
        <v>309</v>
      </c>
      <c r="I48" s="721">
        <v>20.22</v>
      </c>
      <c r="J48" s="516">
        <f t="shared" si="6"/>
        <v>310.38</v>
      </c>
      <c r="K48" s="730">
        <v>20.29</v>
      </c>
      <c r="L48" s="519">
        <f t="shared" si="7"/>
        <v>310.31</v>
      </c>
      <c r="M48" s="586"/>
      <c r="N48" s="586"/>
      <c r="P48" s="334" t="s">
        <v>96</v>
      </c>
      <c r="Q48" s="644"/>
      <c r="R48" s="688"/>
      <c r="S48" s="655">
        <v>6.4</v>
      </c>
      <c r="T48" s="646"/>
      <c r="U48" s="655"/>
      <c r="V48" s="646">
        <v>4.9000000000000004</v>
      </c>
      <c r="W48" s="651"/>
      <c r="X48" s="646"/>
      <c r="Y48" s="745">
        <v>4.0999999999999996</v>
      </c>
      <c r="Z48" s="648"/>
      <c r="AA48" s="648"/>
      <c r="AB48" s="427">
        <v>6</v>
      </c>
    </row>
    <row r="49" spans="2:28" x14ac:dyDescent="0.25">
      <c r="B49" s="1014" t="s">
        <v>97</v>
      </c>
      <c r="C49" s="1015"/>
      <c r="D49" s="1015"/>
      <c r="E49" s="1016"/>
      <c r="F49" s="214" t="s">
        <v>72</v>
      </c>
      <c r="G49" s="217">
        <v>329.93</v>
      </c>
      <c r="H49" s="316">
        <v>308.43</v>
      </c>
      <c r="I49" s="721">
        <v>19.73</v>
      </c>
      <c r="J49" s="516">
        <f t="shared" si="6"/>
        <v>310.2</v>
      </c>
      <c r="K49" s="730">
        <v>19.82</v>
      </c>
      <c r="L49" s="519">
        <f t="shared" si="7"/>
        <v>310.11</v>
      </c>
      <c r="M49" s="586"/>
      <c r="N49" s="586"/>
      <c r="P49" s="334" t="s">
        <v>98</v>
      </c>
      <c r="Q49" s="644">
        <v>1.9</v>
      </c>
      <c r="R49" s="654"/>
      <c r="S49" s="655">
        <v>2.2000000000000002</v>
      </c>
      <c r="T49" s="646"/>
      <c r="U49" s="646"/>
      <c r="V49" s="646">
        <v>1.9</v>
      </c>
      <c r="W49" s="746"/>
      <c r="X49" s="646"/>
      <c r="Y49" s="745">
        <v>1.4</v>
      </c>
      <c r="Z49" s="648"/>
      <c r="AA49" s="648"/>
      <c r="AB49" s="427">
        <v>2</v>
      </c>
    </row>
    <row r="50" spans="2:28" x14ac:dyDescent="0.25">
      <c r="B50" s="1014" t="s">
        <v>73</v>
      </c>
      <c r="C50" s="1015"/>
      <c r="D50" s="1015"/>
      <c r="E50" s="1016"/>
      <c r="F50" s="214" t="s">
        <v>74</v>
      </c>
      <c r="G50" s="217">
        <v>323.06</v>
      </c>
      <c r="H50" s="316">
        <v>307.45999999999998</v>
      </c>
      <c r="I50" s="721">
        <v>14.34</v>
      </c>
      <c r="J50" s="516">
        <f t="shared" si="6"/>
        <v>308.72000000000003</v>
      </c>
      <c r="K50" s="730">
        <v>14.4</v>
      </c>
      <c r="L50" s="519">
        <f t="shared" si="7"/>
        <v>308.66000000000003</v>
      </c>
      <c r="M50" s="586"/>
      <c r="N50" s="586"/>
      <c r="P50" s="334" t="s">
        <v>99</v>
      </c>
      <c r="Q50" s="644">
        <v>1.8</v>
      </c>
      <c r="R50" s="654"/>
      <c r="S50" s="646"/>
      <c r="T50" s="655">
        <v>2.2999999999999998</v>
      </c>
      <c r="U50" s="646"/>
      <c r="V50" s="646">
        <v>1.6</v>
      </c>
      <c r="W50" s="651"/>
      <c r="X50" s="655"/>
      <c r="Y50" s="745">
        <v>1.3</v>
      </c>
      <c r="Z50" s="648"/>
      <c r="AA50" s="648"/>
      <c r="AB50" s="427">
        <v>2</v>
      </c>
    </row>
    <row r="51" spans="2:28" ht="13.8" x14ac:dyDescent="0.25">
      <c r="B51" s="1014" t="s">
        <v>211</v>
      </c>
      <c r="C51" s="1015"/>
      <c r="D51" s="1015"/>
      <c r="E51" s="1016"/>
      <c r="F51" s="214"/>
      <c r="G51" s="220">
        <v>0.15</v>
      </c>
      <c r="H51" s="316">
        <v>20.149999999999999</v>
      </c>
      <c r="I51" s="721">
        <v>18.39</v>
      </c>
      <c r="J51" s="516">
        <v>19.16</v>
      </c>
      <c r="K51" s="730">
        <v>18.489999999999998</v>
      </c>
      <c r="L51" s="519">
        <f t="shared" si="7"/>
        <v>-18.34</v>
      </c>
      <c r="M51" s="586"/>
      <c r="N51" s="586"/>
      <c r="P51" s="334" t="s">
        <v>100</v>
      </c>
      <c r="Q51" s="644"/>
      <c r="R51" s="654"/>
      <c r="S51" s="655">
        <v>6</v>
      </c>
      <c r="T51" s="646"/>
      <c r="U51" s="655"/>
      <c r="V51" s="646">
        <v>3.3</v>
      </c>
      <c r="W51" s="651"/>
      <c r="X51" s="650"/>
      <c r="Y51" s="745">
        <v>3.1</v>
      </c>
      <c r="Z51" s="648"/>
      <c r="AA51" s="648"/>
      <c r="AB51" s="427">
        <v>6</v>
      </c>
    </row>
    <row r="52" spans="2:28" x14ac:dyDescent="0.25">
      <c r="B52" s="1014" t="s">
        <v>212</v>
      </c>
      <c r="C52" s="1015"/>
      <c r="D52" s="1015"/>
      <c r="E52" s="1016"/>
      <c r="F52" s="214">
        <v>184</v>
      </c>
      <c r="G52" s="217">
        <v>308.17</v>
      </c>
      <c r="H52" s="316">
        <v>305.42</v>
      </c>
      <c r="I52" s="721">
        <v>1.37</v>
      </c>
      <c r="J52" s="516">
        <f>G52-I52</f>
        <v>306.8</v>
      </c>
      <c r="K52" s="730">
        <v>1.4</v>
      </c>
      <c r="L52" s="519">
        <f t="shared" si="7"/>
        <v>306.77000000000004</v>
      </c>
      <c r="M52" s="586"/>
      <c r="N52" s="586"/>
      <c r="P52" s="334" t="s">
        <v>101</v>
      </c>
      <c r="Q52" s="687">
        <v>0.9</v>
      </c>
      <c r="R52" s="654"/>
      <c r="S52" s="646"/>
      <c r="T52" s="655">
        <v>2.7</v>
      </c>
      <c r="U52" s="646"/>
      <c r="V52" s="646">
        <v>1.3</v>
      </c>
      <c r="W52" s="651"/>
      <c r="X52" s="655"/>
      <c r="Y52" s="648">
        <v>1.7</v>
      </c>
      <c r="Z52" s="648"/>
      <c r="AA52" s="648"/>
      <c r="AB52" s="427">
        <v>2</v>
      </c>
    </row>
    <row r="53" spans="2:28" x14ac:dyDescent="0.25">
      <c r="B53" s="1014" t="s">
        <v>213</v>
      </c>
      <c r="C53" s="1015"/>
      <c r="D53" s="1015"/>
      <c r="E53" s="1016"/>
      <c r="F53" s="214" t="s">
        <v>75</v>
      </c>
      <c r="G53" s="218">
        <v>311</v>
      </c>
      <c r="H53" s="316">
        <v>306.2</v>
      </c>
      <c r="I53" s="721">
        <v>2.31</v>
      </c>
      <c r="J53" s="516">
        <f>G53-I53</f>
        <v>308.69</v>
      </c>
      <c r="K53" s="510">
        <v>2.39</v>
      </c>
      <c r="L53" s="519">
        <f t="shared" si="7"/>
        <v>308.61</v>
      </c>
      <c r="M53" s="586"/>
      <c r="N53" s="586"/>
      <c r="P53" s="334" t="s">
        <v>102</v>
      </c>
      <c r="Q53" s="644"/>
      <c r="R53" s="688"/>
      <c r="S53" s="655">
        <v>4.8</v>
      </c>
      <c r="T53" s="646"/>
      <c r="U53" s="655"/>
      <c r="V53" s="646">
        <v>2.9</v>
      </c>
      <c r="W53" s="651"/>
      <c r="X53" s="646"/>
      <c r="Y53" s="745">
        <v>3.5</v>
      </c>
      <c r="Z53" s="648"/>
      <c r="AA53" s="648"/>
      <c r="AB53" s="427">
        <v>4</v>
      </c>
    </row>
    <row r="54" spans="2:28" ht="13.8" thickBot="1" x14ac:dyDescent="0.3">
      <c r="B54" s="1014" t="s">
        <v>214</v>
      </c>
      <c r="C54" s="1015"/>
      <c r="D54" s="1015"/>
      <c r="E54" s="1016"/>
      <c r="F54" s="214" t="s">
        <v>76</v>
      </c>
      <c r="G54" s="217">
        <v>287.82</v>
      </c>
      <c r="H54" s="316">
        <v>282.47000000000003</v>
      </c>
      <c r="I54" s="721">
        <v>2.35</v>
      </c>
      <c r="J54" s="516">
        <f>G54-I54</f>
        <v>285.46999999999997</v>
      </c>
      <c r="K54" s="730">
        <v>2.41</v>
      </c>
      <c r="L54" s="519">
        <f t="shared" si="7"/>
        <v>285.40999999999997</v>
      </c>
      <c r="M54" s="586"/>
      <c r="N54" s="586"/>
      <c r="P54" s="346" t="s">
        <v>103</v>
      </c>
      <c r="Q54" s="660"/>
      <c r="R54" s="704"/>
      <c r="S54" s="686">
        <v>13.6</v>
      </c>
      <c r="T54" s="662"/>
      <c r="U54" s="686"/>
      <c r="V54" s="662">
        <v>7.6</v>
      </c>
      <c r="W54" s="663"/>
      <c r="X54" s="664"/>
      <c r="Y54" s="747">
        <v>4.8</v>
      </c>
      <c r="Z54" s="665"/>
      <c r="AA54" s="665"/>
      <c r="AB54" s="40">
        <v>8</v>
      </c>
    </row>
    <row r="55" spans="2:28" ht="13.8" thickBot="1" x14ac:dyDescent="0.3">
      <c r="B55" s="1050" t="s">
        <v>215</v>
      </c>
      <c r="C55" s="1051"/>
      <c r="D55" s="1051"/>
      <c r="E55" s="1052"/>
      <c r="F55" s="226" t="s">
        <v>77</v>
      </c>
      <c r="G55" s="224">
        <v>311.75</v>
      </c>
      <c r="H55" s="354" t="s">
        <v>29</v>
      </c>
      <c r="I55" s="722">
        <v>3.66</v>
      </c>
      <c r="J55" s="517">
        <f>G55-I55</f>
        <v>308.08999999999997</v>
      </c>
      <c r="K55" s="731">
        <v>3.72</v>
      </c>
      <c r="L55" s="520">
        <f t="shared" si="7"/>
        <v>308.02999999999997</v>
      </c>
      <c r="M55" s="586"/>
      <c r="N55" s="586"/>
      <c r="P55" s="357" t="s">
        <v>104</v>
      </c>
      <c r="Q55" s="667" t="str">
        <f>[1]souhrn!D13</f>
        <v>-</v>
      </c>
      <c r="R55" s="668" t="str">
        <f>[1]souhrn!E13</f>
        <v>-</v>
      </c>
      <c r="S55" s="668" t="str">
        <f>[1]souhrn!F13</f>
        <v>-</v>
      </c>
      <c r="T55" s="668" t="str">
        <f>[1]souhrn!G13</f>
        <v>-</v>
      </c>
      <c r="U55" s="668" t="str">
        <f>[1]souhrn!H13</f>
        <v>-</v>
      </c>
      <c r="V55" s="668" t="str">
        <f>[1]souhrn!I13</f>
        <v>-</v>
      </c>
      <c r="W55" s="668" t="str">
        <f>[1]souhrn!J13</f>
        <v>-</v>
      </c>
      <c r="X55" s="668" t="str">
        <f>[1]souhrn!K13</f>
        <v>-</v>
      </c>
      <c r="Y55" s="668"/>
      <c r="Z55" s="668"/>
      <c r="AA55" s="96" t="s">
        <v>29</v>
      </c>
      <c r="AB55" s="92"/>
    </row>
    <row r="57" spans="2:28" x14ac:dyDescent="0.25">
      <c r="O57" s="98"/>
    </row>
  </sheetData>
  <mergeCells count="61">
    <mergeCell ref="B4:Y4"/>
    <mergeCell ref="F26:Q26"/>
    <mergeCell ref="Q43:AB43"/>
    <mergeCell ref="B2:V2"/>
    <mergeCell ref="F9:G9"/>
    <mergeCell ref="H9:I9"/>
    <mergeCell ref="J9:K9"/>
    <mergeCell ref="L9:M9"/>
    <mergeCell ref="N9:O9"/>
    <mergeCell ref="L25:M25"/>
    <mergeCell ref="F8:Q8"/>
    <mergeCell ref="P9:Q9"/>
    <mergeCell ref="B10:B11"/>
    <mergeCell ref="C10:C11"/>
    <mergeCell ref="D10:D11"/>
    <mergeCell ref="E10:E11"/>
    <mergeCell ref="P36:Q36"/>
    <mergeCell ref="I37:J37"/>
    <mergeCell ref="P25:Q25"/>
    <mergeCell ref="N25:O25"/>
    <mergeCell ref="F10:Q10"/>
    <mergeCell ref="F24:Q24"/>
    <mergeCell ref="F25:G25"/>
    <mergeCell ref="H25:I25"/>
    <mergeCell ref="J25:K25"/>
    <mergeCell ref="B26:B27"/>
    <mergeCell ref="C26:C27"/>
    <mergeCell ref="D26:D27"/>
    <mergeCell ref="E26:E27"/>
    <mergeCell ref="R35:S35"/>
    <mergeCell ref="F35:L35"/>
    <mergeCell ref="B47:E47"/>
    <mergeCell ref="B39:E39"/>
    <mergeCell ref="B44:E44"/>
    <mergeCell ref="B45:E45"/>
    <mergeCell ref="B46:E46"/>
    <mergeCell ref="B40:E40"/>
    <mergeCell ref="P41:Q41"/>
    <mergeCell ref="B42:E42"/>
    <mergeCell ref="B43:E43"/>
    <mergeCell ref="B41:E41"/>
    <mergeCell ref="I36:L36"/>
    <mergeCell ref="P39:Q39"/>
    <mergeCell ref="P40:Q40"/>
    <mergeCell ref="K37:L37"/>
    <mergeCell ref="M37:N37"/>
    <mergeCell ref="P37:Q37"/>
    <mergeCell ref="P38:Q38"/>
    <mergeCell ref="B35:E38"/>
    <mergeCell ref="P35:Q35"/>
    <mergeCell ref="F36:F38"/>
    <mergeCell ref="G36:G38"/>
    <mergeCell ref="H36:H38"/>
    <mergeCell ref="B54:E54"/>
    <mergeCell ref="B55:E55"/>
    <mergeCell ref="B48:E48"/>
    <mergeCell ref="B49:E49"/>
    <mergeCell ref="B50:E50"/>
    <mergeCell ref="B51:E51"/>
    <mergeCell ref="B52:E52"/>
    <mergeCell ref="B53:E53"/>
  </mergeCells>
  <phoneticPr fontId="0" type="noConversion"/>
  <pageMargins left="0" right="0" top="0.55118110236220474" bottom="0.47244094488188981" header="0.51181102362204722" footer="0.51181102362204722"/>
  <pageSetup paperSize="9" scale="4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57"/>
  <sheetViews>
    <sheetView zoomScale="75" zoomScaleNormal="75" zoomScaleSheetLayoutView="100" workbookViewId="0">
      <selection activeCell="B56" sqref="B56"/>
    </sheetView>
  </sheetViews>
  <sheetFormatPr defaultRowHeight="13.2" x14ac:dyDescent="0.25"/>
  <cols>
    <col min="1" max="1" width="4.33203125" customWidth="1"/>
    <col min="2" max="2" width="5.5546875" customWidth="1"/>
    <col min="3" max="3" width="11" customWidth="1"/>
    <col min="4" max="4" width="8" customWidth="1"/>
    <col min="5" max="5" width="8.109375" customWidth="1"/>
    <col min="6" max="6" width="8.5546875" customWidth="1"/>
    <col min="7" max="7" width="8.6640625" customWidth="1"/>
    <col min="8" max="8" width="8.5546875" customWidth="1"/>
    <col min="9" max="10" width="8.6640625" customWidth="1"/>
    <col min="11" max="11" width="8.44140625" customWidth="1"/>
    <col min="12" max="12" width="8.5546875" customWidth="1"/>
    <col min="14" max="14" width="10.109375" customWidth="1"/>
    <col min="15" max="15" width="9.33203125" customWidth="1"/>
    <col min="21" max="21" width="9.33203125" customWidth="1"/>
  </cols>
  <sheetData>
    <row r="1" spans="2:26" ht="13.8" x14ac:dyDescent="0.25">
      <c r="Y1" s="236"/>
      <c r="Z1" s="236" t="s">
        <v>79</v>
      </c>
    </row>
    <row r="2" spans="2:26" ht="17.399999999999999" x14ac:dyDescent="0.3">
      <c r="B2" s="992" t="s">
        <v>159</v>
      </c>
      <c r="C2" s="992"/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  <c r="Q2" s="992"/>
      <c r="R2" s="992"/>
      <c r="S2" s="992"/>
      <c r="T2" s="992"/>
      <c r="U2" s="992"/>
      <c r="V2" s="992"/>
    </row>
    <row r="3" spans="2:26" ht="17.399999999999999" x14ac:dyDescent="0.3"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</row>
    <row r="4" spans="2:26" ht="15.6" x14ac:dyDescent="0.3">
      <c r="B4" s="1071" t="s">
        <v>81</v>
      </c>
      <c r="C4" s="1071"/>
      <c r="D4" s="1071"/>
      <c r="E4" s="1071"/>
      <c r="F4" s="1071"/>
      <c r="G4" s="1071"/>
      <c r="H4" s="1071"/>
      <c r="I4" s="1071"/>
      <c r="J4" s="1071"/>
      <c r="K4" s="1071"/>
      <c r="L4" s="1071"/>
      <c r="M4" s="1071"/>
      <c r="N4" s="1071"/>
      <c r="O4" s="1071"/>
      <c r="P4" s="1071"/>
      <c r="Q4" s="1071"/>
      <c r="R4" s="1071"/>
      <c r="S4" s="1071"/>
      <c r="T4" s="1071"/>
      <c r="U4" s="1071"/>
      <c r="V4" s="1071"/>
    </row>
    <row r="5" spans="2:26" ht="15.6" x14ac:dyDescent="0.3"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</row>
    <row r="6" spans="2:26" ht="15.6" x14ac:dyDescent="0.3"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</row>
    <row r="7" spans="2:26" ht="13.8" thickBot="1" x14ac:dyDescent="0.3"/>
    <row r="8" spans="2:26" ht="13.8" thickBot="1" x14ac:dyDescent="0.3">
      <c r="B8" s="239"/>
      <c r="C8" s="240"/>
      <c r="D8" s="240"/>
      <c r="E8" s="240"/>
      <c r="F8" s="987">
        <v>2011</v>
      </c>
      <c r="G8" s="988"/>
      <c r="H8" s="988"/>
      <c r="I8" s="988"/>
      <c r="J8" s="988"/>
      <c r="K8" s="988"/>
      <c r="L8" s="988"/>
      <c r="M8" s="988"/>
      <c r="N8" s="988"/>
      <c r="O8" s="988"/>
      <c r="P8" s="988"/>
      <c r="Q8" s="989"/>
      <c r="R8" s="241"/>
    </row>
    <row r="9" spans="2:26" ht="13.8" thickBot="1" x14ac:dyDescent="0.3">
      <c r="B9" s="242"/>
      <c r="C9" s="243"/>
      <c r="D9" s="243"/>
      <c r="E9" s="243"/>
      <c r="F9" s="1058" t="s">
        <v>54</v>
      </c>
      <c r="G9" s="996"/>
      <c r="H9" s="995" t="s">
        <v>3</v>
      </c>
      <c r="I9" s="996"/>
      <c r="J9" s="996" t="s">
        <v>5</v>
      </c>
      <c r="K9" s="996"/>
      <c r="L9" s="997" t="s">
        <v>7</v>
      </c>
      <c r="M9" s="995"/>
      <c r="N9" s="997" t="s">
        <v>9</v>
      </c>
      <c r="O9" s="998"/>
      <c r="P9" s="997" t="s">
        <v>11</v>
      </c>
      <c r="Q9" s="998"/>
      <c r="R9" s="241"/>
    </row>
    <row r="10" spans="2:26" ht="13.8" thickBot="1" x14ac:dyDescent="0.3">
      <c r="B10" s="999"/>
      <c r="C10" s="1001" t="s">
        <v>30</v>
      </c>
      <c r="D10" s="1001" t="s">
        <v>155</v>
      </c>
      <c r="E10" s="1003" t="s">
        <v>32</v>
      </c>
      <c r="F10" s="987" t="s">
        <v>33</v>
      </c>
      <c r="G10" s="988"/>
      <c r="H10" s="988"/>
      <c r="I10" s="988"/>
      <c r="J10" s="988"/>
      <c r="K10" s="988"/>
      <c r="L10" s="988"/>
      <c r="M10" s="988"/>
      <c r="N10" s="988"/>
      <c r="O10" s="988"/>
      <c r="P10" s="988"/>
      <c r="Q10" s="989"/>
      <c r="R10" s="241"/>
      <c r="S10" s="241"/>
    </row>
    <row r="11" spans="2:26" ht="13.8" thickBot="1" x14ac:dyDescent="0.3">
      <c r="B11" s="1000"/>
      <c r="C11" s="1002"/>
      <c r="D11" s="1002"/>
      <c r="E11" s="1004"/>
      <c r="F11" s="245" t="s">
        <v>34</v>
      </c>
      <c r="G11" s="246" t="s">
        <v>35</v>
      </c>
      <c r="H11" s="245" t="s">
        <v>34</v>
      </c>
      <c r="I11" s="246" t="s">
        <v>35</v>
      </c>
      <c r="J11" s="245" t="s">
        <v>34</v>
      </c>
      <c r="K11" s="246" t="s">
        <v>35</v>
      </c>
      <c r="L11" s="245" t="s">
        <v>34</v>
      </c>
      <c r="M11" s="246" t="s">
        <v>35</v>
      </c>
      <c r="N11" s="247" t="s">
        <v>34</v>
      </c>
      <c r="O11" s="248" t="s">
        <v>35</v>
      </c>
      <c r="P11" s="247" t="s">
        <v>34</v>
      </c>
      <c r="Q11" s="248" t="s">
        <v>35</v>
      </c>
      <c r="R11" s="59"/>
      <c r="S11" s="59"/>
    </row>
    <row r="12" spans="2:26" x14ac:dyDescent="0.25">
      <c r="B12" s="249" t="s">
        <v>36</v>
      </c>
      <c r="C12" s="250">
        <v>8.1300000000000008</v>
      </c>
      <c r="D12" s="250">
        <v>0.45</v>
      </c>
      <c r="E12" s="251">
        <v>316.05</v>
      </c>
      <c r="F12" s="419">
        <v>7.36</v>
      </c>
      <c r="G12" s="693">
        <f>E12-F12</f>
        <v>308.69</v>
      </c>
      <c r="H12" s="419">
        <v>7.41</v>
      </c>
      <c r="I12" s="421">
        <f>E12-H12</f>
        <v>308.64</v>
      </c>
      <c r="J12" s="419">
        <v>7.39</v>
      </c>
      <c r="K12" s="690">
        <f>E12-J12</f>
        <v>308.66000000000003</v>
      </c>
      <c r="L12" s="419">
        <v>7.41</v>
      </c>
      <c r="M12" s="421">
        <f>E12-L12</f>
        <v>308.64</v>
      </c>
      <c r="N12" s="442">
        <v>7.42</v>
      </c>
      <c r="O12" s="732">
        <f>E12-N12</f>
        <v>308.63</v>
      </c>
      <c r="P12" s="279">
        <v>7.4</v>
      </c>
      <c r="Q12" s="733">
        <f>E12-P12</f>
        <v>308.65000000000003</v>
      </c>
      <c r="R12" s="97"/>
      <c r="S12" s="97"/>
    </row>
    <row r="13" spans="2:26" x14ac:dyDescent="0.25">
      <c r="B13" s="254" t="s">
        <v>37</v>
      </c>
      <c r="C13" s="255">
        <v>7.65</v>
      </c>
      <c r="D13" s="256">
        <v>1</v>
      </c>
      <c r="E13" s="257">
        <v>314.99</v>
      </c>
      <c r="F13" s="426"/>
      <c r="G13" s="427"/>
      <c r="H13" s="426"/>
      <c r="I13" s="427"/>
      <c r="J13" s="689"/>
      <c r="K13" s="427"/>
      <c r="L13" s="426"/>
      <c r="M13" s="427"/>
      <c r="N13" s="428"/>
      <c r="O13" s="732"/>
      <c r="P13" s="284"/>
      <c r="Q13" s="368">
        <f t="shared" ref="Q13:Q19" si="0">E13-P13</f>
        <v>314.99</v>
      </c>
      <c r="R13" s="97"/>
      <c r="S13" s="97"/>
    </row>
    <row r="14" spans="2:26" x14ac:dyDescent="0.25">
      <c r="B14" s="254" t="s">
        <v>38</v>
      </c>
      <c r="C14" s="255">
        <v>13.57</v>
      </c>
      <c r="D14" s="255">
        <v>0.65</v>
      </c>
      <c r="E14" s="257">
        <v>318.66000000000003</v>
      </c>
      <c r="F14" s="426">
        <v>10.29</v>
      </c>
      <c r="G14" s="694">
        <f t="shared" ref="G14:G19" si="1">E14-F14</f>
        <v>308.37</v>
      </c>
      <c r="H14" s="426">
        <v>10.1</v>
      </c>
      <c r="I14" s="427">
        <f t="shared" ref="I14:I19" si="2">E14-H14</f>
        <v>308.56</v>
      </c>
      <c r="J14" s="426">
        <v>10.039999999999999</v>
      </c>
      <c r="K14" s="691">
        <f t="shared" ref="K14:K19" si="3">E14-J14</f>
        <v>308.62</v>
      </c>
      <c r="L14" s="426">
        <v>10.1</v>
      </c>
      <c r="M14" s="427">
        <f t="shared" ref="M14:M19" si="4">E14-L14</f>
        <v>308.56</v>
      </c>
      <c r="N14" s="429">
        <v>10.050000000000001</v>
      </c>
      <c r="O14" s="732">
        <f t="shared" ref="O14:O19" si="5">E14-N14</f>
        <v>308.61</v>
      </c>
      <c r="P14" s="284">
        <v>10.16</v>
      </c>
      <c r="Q14" s="368">
        <f t="shared" si="0"/>
        <v>308.5</v>
      </c>
      <c r="R14" s="97"/>
      <c r="S14" s="97"/>
    </row>
    <row r="15" spans="2:26" x14ac:dyDescent="0.25">
      <c r="B15" s="254" t="s">
        <v>39</v>
      </c>
      <c r="C15" s="255">
        <v>10.65</v>
      </c>
      <c r="D15" s="255">
        <v>0.51</v>
      </c>
      <c r="E15" s="257">
        <v>316.24</v>
      </c>
      <c r="F15" s="426">
        <v>5.63</v>
      </c>
      <c r="G15" s="694">
        <f t="shared" si="1"/>
        <v>310.61</v>
      </c>
      <c r="H15" s="426">
        <v>5.6</v>
      </c>
      <c r="I15" s="427">
        <f t="shared" si="2"/>
        <v>310.64</v>
      </c>
      <c r="J15" s="426">
        <v>5.56</v>
      </c>
      <c r="K15" s="427">
        <f t="shared" si="3"/>
        <v>310.68</v>
      </c>
      <c r="L15" s="426">
        <v>5.53</v>
      </c>
      <c r="M15" s="691">
        <f t="shared" si="4"/>
        <v>310.71000000000004</v>
      </c>
      <c r="N15" s="429">
        <v>5.58</v>
      </c>
      <c r="O15" s="732">
        <f t="shared" si="5"/>
        <v>310.66000000000003</v>
      </c>
      <c r="P15" s="284">
        <v>5.6</v>
      </c>
      <c r="Q15" s="368">
        <f t="shared" si="0"/>
        <v>310.64</v>
      </c>
      <c r="R15" s="97"/>
      <c r="S15" s="97"/>
      <c r="T15" s="97"/>
      <c r="U15" s="97"/>
      <c r="V15" s="97"/>
      <c r="W15" s="97"/>
      <c r="X15" s="97"/>
      <c r="Y15" s="97"/>
      <c r="Z15" s="97"/>
    </row>
    <row r="16" spans="2:26" x14ac:dyDescent="0.25">
      <c r="B16" s="254" t="s">
        <v>40</v>
      </c>
      <c r="C16" s="255">
        <v>10.67</v>
      </c>
      <c r="D16" s="255">
        <v>0.93</v>
      </c>
      <c r="E16" s="257">
        <v>319.68</v>
      </c>
      <c r="F16" s="426">
        <v>6.09</v>
      </c>
      <c r="G16" s="694">
        <f t="shared" si="1"/>
        <v>313.59000000000003</v>
      </c>
      <c r="H16" s="426">
        <v>6.05</v>
      </c>
      <c r="I16" s="427">
        <f t="shared" si="2"/>
        <v>313.63</v>
      </c>
      <c r="J16" s="426">
        <v>5.99</v>
      </c>
      <c r="K16" s="691">
        <f t="shared" si="3"/>
        <v>313.69</v>
      </c>
      <c r="L16" s="426">
        <v>5.95</v>
      </c>
      <c r="M16" s="427">
        <f t="shared" si="4"/>
        <v>313.73</v>
      </c>
      <c r="N16" s="429">
        <v>6.01</v>
      </c>
      <c r="O16" s="732">
        <f t="shared" si="5"/>
        <v>313.67</v>
      </c>
      <c r="P16" s="284">
        <v>6.03</v>
      </c>
      <c r="Q16" s="368">
        <f t="shared" si="0"/>
        <v>313.65000000000003</v>
      </c>
      <c r="R16" s="97"/>
      <c r="S16" s="97"/>
      <c r="T16" s="97"/>
      <c r="U16" s="97"/>
      <c r="V16" s="97"/>
      <c r="W16" s="97"/>
      <c r="X16" s="97"/>
      <c r="Y16" s="97"/>
      <c r="Z16" s="97"/>
    </row>
    <row r="17" spans="2:27" x14ac:dyDescent="0.25">
      <c r="B17" s="254" t="s">
        <v>41</v>
      </c>
      <c r="C17" s="255">
        <v>10.66</v>
      </c>
      <c r="D17" s="255">
        <v>0.57999999999999996</v>
      </c>
      <c r="E17" s="257">
        <v>316.58999999999997</v>
      </c>
      <c r="F17" s="426">
        <v>7.8</v>
      </c>
      <c r="G17" s="694">
        <f t="shared" si="1"/>
        <v>308.78999999999996</v>
      </c>
      <c r="H17" s="426">
        <v>7.76</v>
      </c>
      <c r="I17" s="427">
        <f t="shared" si="2"/>
        <v>308.83</v>
      </c>
      <c r="J17" s="426">
        <v>7.7</v>
      </c>
      <c r="K17" s="691">
        <f t="shared" si="3"/>
        <v>308.89</v>
      </c>
      <c r="L17" s="426">
        <v>7.76</v>
      </c>
      <c r="M17" s="427">
        <f t="shared" si="4"/>
        <v>308.83</v>
      </c>
      <c r="N17" s="429">
        <v>7.71</v>
      </c>
      <c r="O17" s="732">
        <f t="shared" si="5"/>
        <v>308.88</v>
      </c>
      <c r="P17" s="284">
        <v>7.75</v>
      </c>
      <c r="Q17" s="368">
        <f t="shared" si="0"/>
        <v>308.83999999999997</v>
      </c>
      <c r="R17" s="97"/>
      <c r="S17" s="97"/>
      <c r="T17" s="97"/>
      <c r="U17" s="97"/>
      <c r="V17" s="97"/>
      <c r="W17" s="97"/>
      <c r="X17" s="97"/>
      <c r="Y17" s="97"/>
      <c r="Z17" s="97"/>
    </row>
    <row r="18" spans="2:27" x14ac:dyDescent="0.25">
      <c r="B18" s="254" t="s">
        <v>42</v>
      </c>
      <c r="C18" s="255">
        <v>8.2899999999999991</v>
      </c>
      <c r="D18" s="255">
        <v>0.43</v>
      </c>
      <c r="E18" s="257">
        <v>316.94</v>
      </c>
      <c r="F18" s="426">
        <v>7.23</v>
      </c>
      <c r="G18" s="694">
        <f t="shared" si="1"/>
        <v>309.70999999999998</v>
      </c>
      <c r="H18" s="426">
        <v>7.2</v>
      </c>
      <c r="I18" s="427">
        <f t="shared" si="2"/>
        <v>309.74</v>
      </c>
      <c r="J18" s="426">
        <v>7.14</v>
      </c>
      <c r="K18" s="427">
        <f t="shared" si="3"/>
        <v>309.8</v>
      </c>
      <c r="L18" s="426">
        <v>7.09</v>
      </c>
      <c r="M18" s="691">
        <f t="shared" si="4"/>
        <v>309.85000000000002</v>
      </c>
      <c r="N18" s="429">
        <v>7.16</v>
      </c>
      <c r="O18" s="732">
        <f t="shared" si="5"/>
        <v>309.77999999999997</v>
      </c>
      <c r="P18" s="284">
        <v>7.19</v>
      </c>
      <c r="Q18" s="368">
        <f t="shared" si="0"/>
        <v>309.75</v>
      </c>
      <c r="R18" s="97"/>
      <c r="S18" s="97"/>
      <c r="T18" s="227"/>
      <c r="U18" s="97"/>
      <c r="V18" s="97"/>
      <c r="W18" s="97"/>
      <c r="X18" s="97"/>
      <c r="Y18" s="97"/>
      <c r="Z18" s="97"/>
    </row>
    <row r="19" spans="2:27" ht="13.8" thickBot="1" x14ac:dyDescent="0.3">
      <c r="B19" s="262" t="s">
        <v>43</v>
      </c>
      <c r="C19" s="263">
        <v>9.49</v>
      </c>
      <c r="D19" s="263">
        <v>0.47</v>
      </c>
      <c r="E19" s="264">
        <v>315.02999999999997</v>
      </c>
      <c r="F19" s="430">
        <v>8.16</v>
      </c>
      <c r="G19" s="703">
        <f t="shared" si="1"/>
        <v>306.86999999999995</v>
      </c>
      <c r="H19" s="430">
        <v>8.1300000000000008</v>
      </c>
      <c r="I19" s="431">
        <f t="shared" si="2"/>
        <v>306.89999999999998</v>
      </c>
      <c r="J19" s="426">
        <v>8.07</v>
      </c>
      <c r="K19" s="431">
        <f t="shared" si="3"/>
        <v>306.95999999999998</v>
      </c>
      <c r="L19" s="430">
        <v>8.02</v>
      </c>
      <c r="M19" s="692">
        <f t="shared" si="4"/>
        <v>307.01</v>
      </c>
      <c r="N19" s="443">
        <v>8.09</v>
      </c>
      <c r="O19" s="753">
        <f t="shared" si="5"/>
        <v>306.94</v>
      </c>
      <c r="P19" s="291">
        <v>8.1199999999999992</v>
      </c>
      <c r="Q19" s="734">
        <f t="shared" si="0"/>
        <v>306.90999999999997</v>
      </c>
      <c r="R19" s="97"/>
      <c r="S19" s="97"/>
      <c r="T19" s="97"/>
      <c r="U19" s="261"/>
      <c r="V19" s="97"/>
      <c r="W19" s="97"/>
      <c r="X19" s="253"/>
      <c r="Y19" s="253"/>
      <c r="Z19" s="253"/>
    </row>
    <row r="20" spans="2:27" ht="13.8" thickBot="1" x14ac:dyDescent="0.3">
      <c r="B20" s="266" t="s">
        <v>44</v>
      </c>
      <c r="C20" s="87">
        <v>20.329999999999998</v>
      </c>
      <c r="D20" s="88">
        <v>0.1</v>
      </c>
      <c r="E20" s="169">
        <v>307.95</v>
      </c>
      <c r="F20" s="433"/>
      <c r="G20" s="444"/>
      <c r="H20" s="433"/>
      <c r="I20" s="441"/>
      <c r="J20" s="434"/>
      <c r="K20" s="441"/>
      <c r="L20" s="445"/>
      <c r="M20" s="441"/>
      <c r="N20" s="433"/>
      <c r="O20" s="444"/>
      <c r="P20" s="742"/>
      <c r="Q20" s="268"/>
      <c r="R20" s="97"/>
      <c r="S20" s="97"/>
      <c r="T20" s="97"/>
      <c r="U20" s="97"/>
      <c r="V20" s="97"/>
      <c r="W20" s="97"/>
      <c r="X20" s="97"/>
      <c r="Y20" s="97"/>
      <c r="Z20" s="97"/>
      <c r="AA20" s="98"/>
    </row>
    <row r="21" spans="2:27" x14ac:dyDescent="0.25">
      <c r="B21" s="9"/>
      <c r="C21" s="97"/>
      <c r="D21" s="228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253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8"/>
    </row>
    <row r="22" spans="2:27" x14ac:dyDescent="0.25">
      <c r="B22" s="9"/>
      <c r="C22" s="97"/>
      <c r="D22" s="228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261"/>
      <c r="P22" s="253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8"/>
    </row>
    <row r="23" spans="2:27" ht="13.8" thickBot="1" x14ac:dyDescent="0.3">
      <c r="B23" s="9"/>
      <c r="C23" s="9"/>
      <c r="D23" s="97"/>
      <c r="E23" s="97"/>
      <c r="F23" s="97"/>
      <c r="G23" s="97"/>
      <c r="H23" s="97"/>
      <c r="I23" s="97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</row>
    <row r="24" spans="2:27" ht="13.8" thickBot="1" x14ac:dyDescent="0.3">
      <c r="B24" s="239"/>
      <c r="C24" s="269"/>
      <c r="D24" s="269"/>
      <c r="E24" s="270"/>
      <c r="F24" s="987">
        <v>2011</v>
      </c>
      <c r="G24" s="988"/>
      <c r="H24" s="988"/>
      <c r="I24" s="988"/>
      <c r="J24" s="988"/>
      <c r="K24" s="988"/>
      <c r="L24" s="988"/>
      <c r="M24" s="988"/>
      <c r="N24" s="988"/>
      <c r="O24" s="988"/>
      <c r="P24" s="988"/>
      <c r="Q24" s="989"/>
      <c r="R24" s="98"/>
      <c r="S24" s="98"/>
      <c r="T24" s="98"/>
      <c r="U24" s="98"/>
      <c r="V24" s="98"/>
      <c r="W24" s="98"/>
      <c r="X24" s="98"/>
      <c r="Y24" s="98"/>
      <c r="Z24" s="98"/>
      <c r="AA24" s="98"/>
    </row>
    <row r="25" spans="2:27" ht="13.8" thickBot="1" x14ac:dyDescent="0.3">
      <c r="B25" s="271"/>
      <c r="C25" s="272"/>
      <c r="D25" s="272"/>
      <c r="E25" s="273"/>
      <c r="F25" s="1059" t="s">
        <v>54</v>
      </c>
      <c r="G25" s="995"/>
      <c r="H25" s="997" t="s">
        <v>3</v>
      </c>
      <c r="I25" s="995"/>
      <c r="J25" s="997" t="s">
        <v>5</v>
      </c>
      <c r="K25" s="995"/>
      <c r="L25" s="997" t="s">
        <v>7</v>
      </c>
      <c r="M25" s="995"/>
      <c r="N25" s="997" t="s">
        <v>9</v>
      </c>
      <c r="O25" s="998"/>
      <c r="P25" s="997" t="s">
        <v>11</v>
      </c>
      <c r="Q25" s="998"/>
      <c r="R25" s="98"/>
      <c r="S25" s="98"/>
      <c r="T25" s="98"/>
      <c r="U25" s="98"/>
      <c r="V25" s="98"/>
      <c r="W25" s="98"/>
      <c r="X25" s="98"/>
      <c r="Y25" s="98"/>
      <c r="Z25" s="98"/>
      <c r="AA25" s="98"/>
    </row>
    <row r="26" spans="2:27" ht="13.8" thickBot="1" x14ac:dyDescent="0.3">
      <c r="B26" s="1005"/>
      <c r="C26" s="1007" t="s">
        <v>30</v>
      </c>
      <c r="D26" s="1008" t="s">
        <v>31</v>
      </c>
      <c r="E26" s="1010" t="s">
        <v>32</v>
      </c>
      <c r="F26" s="987" t="s">
        <v>33</v>
      </c>
      <c r="G26" s="988"/>
      <c r="H26" s="988"/>
      <c r="I26" s="988"/>
      <c r="J26" s="988"/>
      <c r="K26" s="988"/>
      <c r="L26" s="988"/>
      <c r="M26" s="988"/>
      <c r="N26" s="988"/>
      <c r="O26" s="988"/>
      <c r="P26" s="1012"/>
      <c r="Q26" s="1013"/>
    </row>
    <row r="27" spans="2:27" ht="13.8" thickBot="1" x14ac:dyDescent="0.3">
      <c r="B27" s="1006"/>
      <c r="C27" s="1002"/>
      <c r="D27" s="1009"/>
      <c r="E27" s="1011"/>
      <c r="F27" s="735" t="s">
        <v>34</v>
      </c>
      <c r="G27" s="736" t="s">
        <v>35</v>
      </c>
      <c r="H27" s="737" t="s">
        <v>34</v>
      </c>
      <c r="I27" s="738" t="s">
        <v>35</v>
      </c>
      <c r="J27" s="737" t="s">
        <v>34</v>
      </c>
      <c r="K27" s="738" t="s">
        <v>35</v>
      </c>
      <c r="L27" s="735" t="s">
        <v>34</v>
      </c>
      <c r="M27" s="739" t="s">
        <v>35</v>
      </c>
      <c r="N27" s="735" t="s">
        <v>34</v>
      </c>
      <c r="O27" s="736" t="s">
        <v>35</v>
      </c>
      <c r="P27" s="247" t="s">
        <v>34</v>
      </c>
      <c r="Q27" s="248" t="s">
        <v>35</v>
      </c>
      <c r="R27" s="275" t="s">
        <v>82</v>
      </c>
      <c r="S27" t="s">
        <v>161</v>
      </c>
    </row>
    <row r="28" spans="2:27" ht="13.8" thickBot="1" x14ac:dyDescent="0.3">
      <c r="B28" s="276" t="s">
        <v>45</v>
      </c>
      <c r="C28" s="277">
        <v>16.41</v>
      </c>
      <c r="D28" s="14">
        <v>0.76</v>
      </c>
      <c r="E28" s="106">
        <v>316.07</v>
      </c>
      <c r="F28" s="419">
        <v>3.6</v>
      </c>
      <c r="G28" s="700">
        <f>E28-F28</f>
        <v>312.46999999999997</v>
      </c>
      <c r="H28" s="423">
        <v>3.58</v>
      </c>
      <c r="I28" s="447">
        <f>E28-H28</f>
        <v>312.49</v>
      </c>
      <c r="J28" s="408">
        <v>3.52</v>
      </c>
      <c r="K28" s="447">
        <f>E28-J28</f>
        <v>312.55</v>
      </c>
      <c r="L28" s="419">
        <v>3.46</v>
      </c>
      <c r="M28" s="690">
        <f>E28-L28</f>
        <v>312.61</v>
      </c>
      <c r="N28" s="422">
        <v>3.52</v>
      </c>
      <c r="O28" s="420">
        <f>E28-N28</f>
        <v>312.55</v>
      </c>
      <c r="P28" s="53">
        <v>3.55</v>
      </c>
      <c r="Q28" s="464">
        <f>E28-P28</f>
        <v>312.52</v>
      </c>
      <c r="R28" s="282" t="s">
        <v>84</v>
      </c>
      <c r="S28" t="s">
        <v>162</v>
      </c>
    </row>
    <row r="29" spans="2:27" ht="13.8" thickBot="1" x14ac:dyDescent="0.3">
      <c r="B29" s="254" t="s">
        <v>46</v>
      </c>
      <c r="C29" s="255">
        <v>8.48</v>
      </c>
      <c r="D29" s="24">
        <v>0.77</v>
      </c>
      <c r="E29" s="111">
        <v>316.14999999999998</v>
      </c>
      <c r="F29" s="426">
        <v>3.15</v>
      </c>
      <c r="G29" s="702">
        <f>E29-F29</f>
        <v>313</v>
      </c>
      <c r="H29" s="426">
        <v>3.13</v>
      </c>
      <c r="I29" s="413">
        <f>E29-H29</f>
        <v>313.02</v>
      </c>
      <c r="J29" s="435">
        <v>3.06</v>
      </c>
      <c r="K29" s="413">
        <f>E29-J29</f>
        <v>313.08999999999997</v>
      </c>
      <c r="L29" s="426">
        <v>2.99</v>
      </c>
      <c r="M29" s="691">
        <f>E29-L29</f>
        <v>313.15999999999997</v>
      </c>
      <c r="N29" s="429">
        <v>3.06</v>
      </c>
      <c r="O29" s="425">
        <f>E29-N29</f>
        <v>313.08999999999997</v>
      </c>
      <c r="P29" s="69">
        <v>3.09</v>
      </c>
      <c r="Q29" s="464">
        <f>E29-P29</f>
        <v>313.06</v>
      </c>
    </row>
    <row r="30" spans="2:27" ht="13.8" thickBot="1" x14ac:dyDescent="0.3">
      <c r="B30" s="254" t="s">
        <v>47</v>
      </c>
      <c r="C30" s="255">
        <v>24.17</v>
      </c>
      <c r="D30" s="24">
        <v>0.51</v>
      </c>
      <c r="E30" s="111">
        <v>332.39</v>
      </c>
      <c r="F30" s="426">
        <v>21.84</v>
      </c>
      <c r="G30" s="702">
        <f>E30-F30</f>
        <v>310.55</v>
      </c>
      <c r="H30" s="426">
        <v>21.83</v>
      </c>
      <c r="I30" s="413">
        <f>E30-H30</f>
        <v>310.56</v>
      </c>
      <c r="J30" s="435">
        <v>21.77</v>
      </c>
      <c r="K30" s="413">
        <f>E30-J30</f>
        <v>310.62</v>
      </c>
      <c r="L30" s="426">
        <v>21.68</v>
      </c>
      <c r="M30" s="691">
        <f>E30-L30</f>
        <v>310.70999999999998</v>
      </c>
      <c r="N30" s="429">
        <v>21.75</v>
      </c>
      <c r="O30" s="425">
        <f>E30-N30</f>
        <v>310.64</v>
      </c>
      <c r="P30" s="69">
        <v>21.77</v>
      </c>
      <c r="Q30" s="464">
        <f>E30-P30</f>
        <v>310.62</v>
      </c>
    </row>
    <row r="31" spans="2:27" ht="13.8" thickBot="1" x14ac:dyDescent="0.3">
      <c r="B31" s="288" t="s">
        <v>48</v>
      </c>
      <c r="C31" s="289">
        <v>13.55</v>
      </c>
      <c r="D31" s="38">
        <v>0.7</v>
      </c>
      <c r="E31" s="114">
        <v>299.04000000000002</v>
      </c>
      <c r="F31" s="430">
        <v>4.8600000000000003</v>
      </c>
      <c r="G31" s="743">
        <f>E31-F31</f>
        <v>294.18</v>
      </c>
      <c r="H31" s="430">
        <v>4.8499999999999996</v>
      </c>
      <c r="I31" s="418">
        <f>E31-H31</f>
        <v>294.19</v>
      </c>
      <c r="J31" s="436">
        <v>4.74</v>
      </c>
      <c r="K31" s="418">
        <f>E31-J31</f>
        <v>294.3</v>
      </c>
      <c r="L31" s="430">
        <v>4.66</v>
      </c>
      <c r="M31" s="692">
        <f>E31-L31</f>
        <v>294.38</v>
      </c>
      <c r="N31" s="432">
        <v>4.75</v>
      </c>
      <c r="O31" s="696">
        <f>E31-N31</f>
        <v>294.29000000000002</v>
      </c>
      <c r="P31" s="93">
        <v>4.8</v>
      </c>
      <c r="Q31" s="464">
        <f>E31-P31</f>
        <v>294.24</v>
      </c>
    </row>
    <row r="32" spans="2:27" x14ac:dyDescent="0.25">
      <c r="B32" s="9"/>
      <c r="C32" s="97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</row>
    <row r="33" spans="2:28" x14ac:dyDescent="0.25">
      <c r="L33" s="97"/>
      <c r="M33" s="97"/>
    </row>
    <row r="34" spans="2:28" ht="13.8" thickBot="1" x14ac:dyDescent="0.3">
      <c r="B34" s="296"/>
      <c r="C34" s="296"/>
      <c r="D34" s="295"/>
      <c r="E34" s="259"/>
      <c r="F34" s="259"/>
      <c r="G34" s="297"/>
      <c r="H34" s="259"/>
      <c r="I34" s="259"/>
      <c r="J34" s="259"/>
      <c r="K34" s="298"/>
    </row>
    <row r="35" spans="2:28" ht="13.8" thickBot="1" x14ac:dyDescent="0.3">
      <c r="B35" s="1031" t="s">
        <v>57</v>
      </c>
      <c r="C35" s="1032"/>
      <c r="D35" s="1032"/>
      <c r="E35" s="1033"/>
      <c r="F35" s="987">
        <v>2011</v>
      </c>
      <c r="G35" s="988"/>
      <c r="H35" s="988"/>
      <c r="I35" s="988"/>
      <c r="J35" s="988"/>
      <c r="K35" s="988"/>
      <c r="L35" s="989"/>
      <c r="M35" s="241"/>
      <c r="N35" s="241"/>
      <c r="P35" s="1040"/>
      <c r="Q35" s="1041"/>
      <c r="R35" s="987">
        <v>2011</v>
      </c>
      <c r="S35" s="989"/>
      <c r="T35" s="241"/>
    </row>
    <row r="36" spans="2:28" ht="39" customHeight="1" thickBot="1" x14ac:dyDescent="0.3">
      <c r="B36" s="1034"/>
      <c r="C36" s="1035"/>
      <c r="D36" s="1035"/>
      <c r="E36" s="1036"/>
      <c r="F36" s="1060" t="s">
        <v>58</v>
      </c>
      <c r="G36" s="1063" t="s">
        <v>59</v>
      </c>
      <c r="H36" s="1017" t="s">
        <v>30</v>
      </c>
      <c r="I36" s="1020" t="s">
        <v>78</v>
      </c>
      <c r="J36" s="1021"/>
      <c r="K36" s="1021"/>
      <c r="L36" s="1022"/>
      <c r="M36" s="480"/>
      <c r="N36" s="480"/>
      <c r="P36" s="1023" t="s">
        <v>2</v>
      </c>
      <c r="Q36" s="1024"/>
      <c r="R36" s="523" t="s">
        <v>4</v>
      </c>
      <c r="S36" s="477" t="s">
        <v>9</v>
      </c>
      <c r="T36" s="241"/>
      <c r="W36" s="301"/>
    </row>
    <row r="37" spans="2:28" ht="13.8" thickBot="1" x14ac:dyDescent="0.3">
      <c r="B37" s="1034"/>
      <c r="C37" s="1035"/>
      <c r="D37" s="1035"/>
      <c r="E37" s="1036"/>
      <c r="F37" s="1061"/>
      <c r="G37" s="1064"/>
      <c r="H37" s="1018"/>
      <c r="I37" s="1067" t="s">
        <v>4</v>
      </c>
      <c r="J37" s="1070"/>
      <c r="K37" s="1067" t="s">
        <v>9</v>
      </c>
      <c r="L37" s="1068"/>
      <c r="M37" s="1069"/>
      <c r="N37" s="1069"/>
      <c r="P37" s="1029" t="s">
        <v>86</v>
      </c>
      <c r="Q37" s="1030"/>
      <c r="R37" s="522">
        <v>4.5</v>
      </c>
      <c r="S37" s="333">
        <v>4</v>
      </c>
      <c r="T37" s="261"/>
    </row>
    <row r="38" spans="2:28" ht="13.8" thickBot="1" x14ac:dyDescent="0.3">
      <c r="B38" s="1037"/>
      <c r="C38" s="1038"/>
      <c r="D38" s="1038"/>
      <c r="E38" s="1039"/>
      <c r="F38" s="1062"/>
      <c r="G38" s="1065"/>
      <c r="H38" s="1019"/>
      <c r="I38" s="499" t="s">
        <v>34</v>
      </c>
      <c r="J38" s="500" t="s">
        <v>35</v>
      </c>
      <c r="K38" s="501" t="s">
        <v>34</v>
      </c>
      <c r="L38" s="502" t="s">
        <v>35</v>
      </c>
      <c r="M38" s="504"/>
      <c r="N38" s="504"/>
      <c r="P38" s="1042" t="s">
        <v>87</v>
      </c>
      <c r="Q38" s="1043"/>
      <c r="R38" s="308">
        <v>0.3</v>
      </c>
      <c r="S38" s="309">
        <v>0</v>
      </c>
      <c r="T38" s="97"/>
      <c r="W38" s="275"/>
    </row>
    <row r="39" spans="2:28" x14ac:dyDescent="0.25">
      <c r="B39" s="1053" t="s">
        <v>60</v>
      </c>
      <c r="C39" s="1054"/>
      <c r="D39" s="1054"/>
      <c r="E39" s="1055"/>
      <c r="F39" s="230" t="s">
        <v>61</v>
      </c>
      <c r="G39" s="212">
        <v>317.32</v>
      </c>
      <c r="H39" s="310">
        <v>309.37</v>
      </c>
      <c r="I39" s="437">
        <v>7.5</v>
      </c>
      <c r="J39" s="518">
        <f t="shared" ref="J39:J50" si="6">G39-I39</f>
        <v>309.82</v>
      </c>
      <c r="K39" s="729">
        <v>6.9</v>
      </c>
      <c r="L39" s="515">
        <f t="shared" ref="L39:L55" si="7">G39-K39</f>
        <v>310.42</v>
      </c>
      <c r="M39" s="586"/>
      <c r="N39" s="586"/>
      <c r="P39" s="1042" t="s">
        <v>88</v>
      </c>
      <c r="Q39" s="1043"/>
      <c r="R39" s="308">
        <v>4.4000000000000004</v>
      </c>
      <c r="S39" s="309">
        <v>3.6</v>
      </c>
      <c r="T39" s="97"/>
    </row>
    <row r="40" spans="2:28" x14ac:dyDescent="0.25">
      <c r="B40" s="1014" t="s">
        <v>201</v>
      </c>
      <c r="C40" s="1015"/>
      <c r="D40" s="1015"/>
      <c r="E40" s="1016"/>
      <c r="F40" s="214" t="s">
        <v>62</v>
      </c>
      <c r="G40" s="217">
        <v>313.52999999999997</v>
      </c>
      <c r="H40" s="316">
        <v>308.08</v>
      </c>
      <c r="I40" s="721">
        <v>4.76</v>
      </c>
      <c r="J40" s="516">
        <f t="shared" si="6"/>
        <v>308.77</v>
      </c>
      <c r="K40" s="730">
        <v>4.8</v>
      </c>
      <c r="L40" s="519">
        <f t="shared" si="7"/>
        <v>308.72999999999996</v>
      </c>
      <c r="M40" s="586"/>
      <c r="N40" s="586"/>
      <c r="P40" s="1042" t="s">
        <v>89</v>
      </c>
      <c r="Q40" s="1043"/>
      <c r="R40" s="308">
        <v>0.7</v>
      </c>
      <c r="S40" s="309">
        <v>0.3</v>
      </c>
      <c r="T40" s="227"/>
    </row>
    <row r="41" spans="2:28" ht="13.8" thickBot="1" x14ac:dyDescent="0.3">
      <c r="B41" s="1014" t="s">
        <v>202</v>
      </c>
      <c r="C41" s="1015"/>
      <c r="D41" s="1015"/>
      <c r="E41" s="1016"/>
      <c r="F41" s="214" t="s">
        <v>63</v>
      </c>
      <c r="G41" s="218">
        <v>322.39999999999998</v>
      </c>
      <c r="H41" s="316">
        <v>307.35000000000002</v>
      </c>
      <c r="I41" s="721">
        <v>13.77</v>
      </c>
      <c r="J41" s="516">
        <f t="shared" si="6"/>
        <v>308.63</v>
      </c>
      <c r="K41" s="510">
        <v>13.82</v>
      </c>
      <c r="L41" s="519">
        <f t="shared" si="7"/>
        <v>308.58</v>
      </c>
      <c r="M41" s="586"/>
      <c r="N41" s="586"/>
      <c r="P41" s="1045" t="s">
        <v>90</v>
      </c>
      <c r="Q41" s="1046"/>
      <c r="R41" s="321">
        <v>0.73</v>
      </c>
      <c r="S41" s="322">
        <v>0.65</v>
      </c>
      <c r="T41" s="227"/>
    </row>
    <row r="42" spans="2:28" ht="13.8" thickBot="1" x14ac:dyDescent="0.3">
      <c r="B42" s="1014" t="s">
        <v>203</v>
      </c>
      <c r="C42" s="1056"/>
      <c r="D42" s="1056"/>
      <c r="E42" s="1057"/>
      <c r="F42" s="214" t="s">
        <v>64</v>
      </c>
      <c r="G42" s="217">
        <v>318.75</v>
      </c>
      <c r="H42" s="316">
        <v>307.60000000000002</v>
      </c>
      <c r="I42" s="721">
        <v>10.15</v>
      </c>
      <c r="J42" s="516">
        <f t="shared" si="6"/>
        <v>308.60000000000002</v>
      </c>
      <c r="K42" s="730">
        <v>10.210000000000001</v>
      </c>
      <c r="L42" s="519">
        <f t="shared" si="7"/>
        <v>308.54000000000002</v>
      </c>
      <c r="M42" s="586"/>
      <c r="N42" s="586"/>
    </row>
    <row r="43" spans="2:28" ht="13.8" thickBot="1" x14ac:dyDescent="0.3">
      <c r="B43" s="1014" t="s">
        <v>204</v>
      </c>
      <c r="C43" s="1015"/>
      <c r="D43" s="1015"/>
      <c r="E43" s="1016"/>
      <c r="F43" s="214" t="s">
        <v>65</v>
      </c>
      <c r="G43" s="217">
        <v>331.54</v>
      </c>
      <c r="H43" s="316">
        <v>308.99</v>
      </c>
      <c r="I43" s="721">
        <v>21.09</v>
      </c>
      <c r="J43" s="519">
        <f t="shared" si="6"/>
        <v>310.45000000000005</v>
      </c>
      <c r="K43" s="730">
        <v>21.015999999999998</v>
      </c>
      <c r="L43" s="516">
        <f t="shared" si="7"/>
        <v>310.524</v>
      </c>
      <c r="M43" s="586"/>
      <c r="N43" s="586"/>
      <c r="P43" s="323"/>
      <c r="Q43" s="987">
        <v>2011</v>
      </c>
      <c r="R43" s="988"/>
      <c r="S43" s="988"/>
      <c r="T43" s="988"/>
      <c r="U43" s="988"/>
      <c r="V43" s="988"/>
      <c r="W43" s="988"/>
      <c r="X43" s="988"/>
      <c r="Y43" s="988"/>
      <c r="Z43" s="988"/>
      <c r="AA43" s="988"/>
      <c r="AB43" s="989"/>
    </row>
    <row r="44" spans="2:28" ht="13.8" thickBot="1" x14ac:dyDescent="0.3">
      <c r="B44" s="1014" t="s">
        <v>205</v>
      </c>
      <c r="C44" s="1015"/>
      <c r="D44" s="1015"/>
      <c r="E44" s="1016"/>
      <c r="F44" s="214" t="s">
        <v>66</v>
      </c>
      <c r="G44" s="217">
        <v>323.19</v>
      </c>
      <c r="H44" s="316">
        <v>320.58999999999997</v>
      </c>
      <c r="I44" s="721">
        <v>13.56</v>
      </c>
      <c r="J44" s="516">
        <f t="shared" si="6"/>
        <v>309.63</v>
      </c>
      <c r="K44" s="730">
        <v>13.62</v>
      </c>
      <c r="L44" s="519">
        <f t="shared" si="7"/>
        <v>309.57</v>
      </c>
      <c r="M44" s="586"/>
      <c r="N44" s="586"/>
      <c r="P44" s="524" t="s">
        <v>2</v>
      </c>
      <c r="Q44" s="728" t="s">
        <v>54</v>
      </c>
      <c r="R44" s="244" t="s">
        <v>1</v>
      </c>
      <c r="S44" s="244" t="s">
        <v>3</v>
      </c>
      <c r="T44" s="244" t="s">
        <v>4</v>
      </c>
      <c r="U44" s="325" t="s">
        <v>5</v>
      </c>
      <c r="V44" s="244" t="s">
        <v>6</v>
      </c>
      <c r="W44" s="326" t="s">
        <v>7</v>
      </c>
      <c r="X44" s="244" t="s">
        <v>8</v>
      </c>
      <c r="Y44" s="325" t="s">
        <v>9</v>
      </c>
      <c r="Z44" s="325" t="s">
        <v>10</v>
      </c>
      <c r="AA44" s="325" t="s">
        <v>160</v>
      </c>
      <c r="AB44" s="327" t="s">
        <v>12</v>
      </c>
    </row>
    <row r="45" spans="2:28" x14ac:dyDescent="0.25">
      <c r="B45" s="1014" t="s">
        <v>92</v>
      </c>
      <c r="C45" s="1015"/>
      <c r="D45" s="1015"/>
      <c r="E45" s="1016"/>
      <c r="F45" s="214" t="s">
        <v>67</v>
      </c>
      <c r="G45" s="217">
        <v>328.24</v>
      </c>
      <c r="H45" s="316">
        <v>308.79000000000002</v>
      </c>
      <c r="I45" s="721">
        <v>17.989999999999998</v>
      </c>
      <c r="J45" s="516">
        <f t="shared" si="6"/>
        <v>310.25</v>
      </c>
      <c r="K45" s="730">
        <v>18.05</v>
      </c>
      <c r="L45" s="519">
        <f t="shared" si="7"/>
        <v>310.19</v>
      </c>
      <c r="M45" s="586"/>
      <c r="N45" s="586"/>
      <c r="P45" s="328" t="s">
        <v>93</v>
      </c>
      <c r="Q45" s="644"/>
      <c r="R45" s="688"/>
      <c r="S45" s="654">
        <v>4.3</v>
      </c>
      <c r="T45" s="654"/>
      <c r="U45" s="645"/>
      <c r="V45" s="645">
        <v>6</v>
      </c>
      <c r="W45" s="740"/>
      <c r="X45" s="654"/>
      <c r="Y45" s="744">
        <v>1.2</v>
      </c>
      <c r="Z45" s="741"/>
      <c r="AA45" s="741"/>
      <c r="AB45" s="18">
        <v>2</v>
      </c>
    </row>
    <row r="46" spans="2:28" x14ac:dyDescent="0.25">
      <c r="B46" s="1014" t="s">
        <v>207</v>
      </c>
      <c r="C46" s="1015"/>
      <c r="D46" s="1015"/>
      <c r="E46" s="1016"/>
      <c r="F46" s="214" t="s">
        <v>68</v>
      </c>
      <c r="G46" s="217">
        <v>331.59</v>
      </c>
      <c r="H46" s="316">
        <v>308.94</v>
      </c>
      <c r="I46" s="721">
        <v>21.85</v>
      </c>
      <c r="J46" s="519">
        <f t="shared" si="6"/>
        <v>309.73999999999995</v>
      </c>
      <c r="K46" s="730">
        <v>21.45</v>
      </c>
      <c r="L46" s="516">
        <f t="shared" si="7"/>
        <v>310.14</v>
      </c>
      <c r="M46" s="586"/>
      <c r="N46" s="586"/>
      <c r="P46" s="334" t="s">
        <v>94</v>
      </c>
      <c r="Q46" s="644">
        <v>0.6</v>
      </c>
      <c r="R46" s="654"/>
      <c r="S46" s="646">
        <v>0.9</v>
      </c>
      <c r="T46" s="646"/>
      <c r="U46" s="655">
        <v>1.2</v>
      </c>
      <c r="V46" s="646"/>
      <c r="W46" s="651">
        <v>0.8</v>
      </c>
      <c r="X46" s="646"/>
      <c r="Y46" s="648">
        <v>0.55000000000000004</v>
      </c>
      <c r="Z46" s="648"/>
      <c r="AA46" s="745">
        <v>0.45</v>
      </c>
      <c r="AB46" s="27"/>
    </row>
    <row r="47" spans="2:28" x14ac:dyDescent="0.25">
      <c r="B47" s="1014" t="s">
        <v>208</v>
      </c>
      <c r="C47" s="1015"/>
      <c r="D47" s="1015"/>
      <c r="E47" s="1016"/>
      <c r="F47" s="214" t="s">
        <v>69</v>
      </c>
      <c r="G47" s="218">
        <v>328.5</v>
      </c>
      <c r="H47" s="316">
        <v>308.60000000000002</v>
      </c>
      <c r="I47" s="721">
        <v>18.32</v>
      </c>
      <c r="J47" s="516">
        <f t="shared" si="6"/>
        <v>310.18</v>
      </c>
      <c r="K47" s="510">
        <v>18.399999999999999</v>
      </c>
      <c r="L47" s="519">
        <f t="shared" si="7"/>
        <v>310.10000000000002</v>
      </c>
      <c r="M47" s="586"/>
      <c r="N47" s="586"/>
      <c r="P47" s="334" t="s">
        <v>95</v>
      </c>
      <c r="Q47" s="644"/>
      <c r="R47" s="688"/>
      <c r="S47" s="646">
        <v>5.6</v>
      </c>
      <c r="T47" s="646"/>
      <c r="U47" s="655"/>
      <c r="V47" s="655">
        <v>5.9</v>
      </c>
      <c r="W47" s="651"/>
      <c r="X47" s="646"/>
      <c r="Y47" s="648">
        <v>3.8</v>
      </c>
      <c r="Z47" s="648"/>
      <c r="AA47" s="648"/>
      <c r="AB47" s="694">
        <v>3.5</v>
      </c>
    </row>
    <row r="48" spans="2:28" x14ac:dyDescent="0.25">
      <c r="B48" s="1014" t="s">
        <v>209</v>
      </c>
      <c r="C48" s="1015"/>
      <c r="D48" s="1015"/>
      <c r="E48" s="1016"/>
      <c r="F48" s="214" t="s">
        <v>70</v>
      </c>
      <c r="G48" s="218">
        <v>330.6</v>
      </c>
      <c r="H48" s="316">
        <v>309</v>
      </c>
      <c r="I48" s="721">
        <v>20.190000000000001</v>
      </c>
      <c r="J48" s="516">
        <f t="shared" si="6"/>
        <v>310.41000000000003</v>
      </c>
      <c r="K48" s="730">
        <v>21.1</v>
      </c>
      <c r="L48" s="519">
        <f t="shared" si="7"/>
        <v>309.5</v>
      </c>
      <c r="M48" s="586"/>
      <c r="N48" s="586"/>
      <c r="P48" s="334" t="s">
        <v>96</v>
      </c>
      <c r="Q48" s="644"/>
      <c r="R48" s="688"/>
      <c r="S48" s="655">
        <v>6.1</v>
      </c>
      <c r="T48" s="646"/>
      <c r="U48" s="655"/>
      <c r="V48" s="646">
        <v>5.5</v>
      </c>
      <c r="W48" s="651"/>
      <c r="X48" s="646"/>
      <c r="Y48" s="648">
        <v>4.8</v>
      </c>
      <c r="Z48" s="648"/>
      <c r="AA48" s="648"/>
      <c r="AB48" s="694">
        <v>4.4000000000000004</v>
      </c>
    </row>
    <row r="49" spans="2:28" x14ac:dyDescent="0.25">
      <c r="B49" s="1014" t="s">
        <v>97</v>
      </c>
      <c r="C49" s="1015"/>
      <c r="D49" s="1015"/>
      <c r="E49" s="1016"/>
      <c r="F49" s="214" t="s">
        <v>72</v>
      </c>
      <c r="G49" s="217">
        <v>329.93</v>
      </c>
      <c r="H49" s="316">
        <v>308.43</v>
      </c>
      <c r="I49" s="721">
        <v>19.690000000000001</v>
      </c>
      <c r="J49" s="516">
        <f t="shared" si="6"/>
        <v>310.24</v>
      </c>
      <c r="K49" s="730">
        <v>19.8</v>
      </c>
      <c r="L49" s="519">
        <f t="shared" si="7"/>
        <v>310.13</v>
      </c>
      <c r="M49" s="586"/>
      <c r="N49" s="586"/>
      <c r="P49" s="334" t="s">
        <v>98</v>
      </c>
      <c r="Q49" s="644">
        <v>1.5</v>
      </c>
      <c r="R49" s="654">
        <v>1.9</v>
      </c>
      <c r="S49" s="646">
        <v>1.8</v>
      </c>
      <c r="T49" s="646">
        <v>2</v>
      </c>
      <c r="U49" s="646">
        <v>1.9</v>
      </c>
      <c r="V49" s="646">
        <v>1.6</v>
      </c>
      <c r="W49" s="746">
        <v>2.4</v>
      </c>
      <c r="X49" s="646">
        <v>2.2999999999999998</v>
      </c>
      <c r="Y49" s="648">
        <v>1.6</v>
      </c>
      <c r="Z49" s="648">
        <v>1.5</v>
      </c>
      <c r="AA49" s="648">
        <v>1.4</v>
      </c>
      <c r="AB49" s="694">
        <v>0.8</v>
      </c>
    </row>
    <row r="50" spans="2:28" x14ac:dyDescent="0.25">
      <c r="B50" s="1014" t="s">
        <v>73</v>
      </c>
      <c r="C50" s="1015"/>
      <c r="D50" s="1015"/>
      <c r="E50" s="1016"/>
      <c r="F50" s="214" t="s">
        <v>74</v>
      </c>
      <c r="G50" s="217">
        <v>323.06</v>
      </c>
      <c r="H50" s="316">
        <v>307.45999999999998</v>
      </c>
      <c r="I50" s="721">
        <v>14.3</v>
      </c>
      <c r="J50" s="519">
        <f t="shared" si="6"/>
        <v>308.76</v>
      </c>
      <c r="K50" s="730">
        <v>14.29</v>
      </c>
      <c r="L50" s="516">
        <f t="shared" si="7"/>
        <v>308.77</v>
      </c>
      <c r="M50" s="586"/>
      <c r="N50" s="586"/>
      <c r="P50" s="334" t="s">
        <v>99</v>
      </c>
      <c r="Q50" s="644">
        <v>1.4</v>
      </c>
      <c r="R50" s="654">
        <v>1.6</v>
      </c>
      <c r="S50" s="646">
        <v>1.5</v>
      </c>
      <c r="T50" s="646">
        <v>1.9</v>
      </c>
      <c r="U50" s="646">
        <v>1.5</v>
      </c>
      <c r="V50" s="646">
        <v>1.3</v>
      </c>
      <c r="W50" s="651">
        <v>2.2000000000000002</v>
      </c>
      <c r="X50" s="655">
        <v>2.2999999999999998</v>
      </c>
      <c r="Y50" s="648">
        <v>0.9</v>
      </c>
      <c r="Z50" s="648">
        <v>1</v>
      </c>
      <c r="AA50" s="648">
        <v>0.9</v>
      </c>
      <c r="AB50" s="694">
        <v>0.8</v>
      </c>
    </row>
    <row r="51" spans="2:28" ht="13.8" x14ac:dyDescent="0.25">
      <c r="B51" s="1014" t="s">
        <v>211</v>
      </c>
      <c r="C51" s="1015"/>
      <c r="D51" s="1015"/>
      <c r="E51" s="1016"/>
      <c r="F51" s="214"/>
      <c r="G51" s="220">
        <v>0.15</v>
      </c>
      <c r="H51" s="316">
        <v>20.149999999999999</v>
      </c>
      <c r="I51" s="721">
        <v>18.41</v>
      </c>
      <c r="J51" s="516">
        <v>19.16</v>
      </c>
      <c r="K51" s="730">
        <v>18.5</v>
      </c>
      <c r="L51" s="519">
        <f t="shared" si="7"/>
        <v>-18.350000000000001</v>
      </c>
      <c r="M51" s="586"/>
      <c r="N51" s="586"/>
      <c r="P51" s="334" t="s">
        <v>100</v>
      </c>
      <c r="Q51" s="644"/>
      <c r="R51" s="654"/>
      <c r="S51" s="655">
        <v>5.9</v>
      </c>
      <c r="T51" s="646"/>
      <c r="U51" s="655"/>
      <c r="V51" s="646">
        <v>5.6</v>
      </c>
      <c r="W51" s="651"/>
      <c r="X51" s="650"/>
      <c r="Y51" s="648">
        <v>4</v>
      </c>
      <c r="Z51" s="648"/>
      <c r="AA51" s="648"/>
      <c r="AB51" s="694">
        <v>3.8</v>
      </c>
    </row>
    <row r="52" spans="2:28" x14ac:dyDescent="0.25">
      <c r="B52" s="1014" t="s">
        <v>212</v>
      </c>
      <c r="C52" s="1015"/>
      <c r="D52" s="1015"/>
      <c r="E52" s="1016"/>
      <c r="F52" s="214">
        <v>184</v>
      </c>
      <c r="G52" s="217">
        <v>308.17</v>
      </c>
      <c r="H52" s="316">
        <v>305.42</v>
      </c>
      <c r="I52" s="721">
        <v>1.36</v>
      </c>
      <c r="J52" s="516">
        <f>G52-I52</f>
        <v>306.81</v>
      </c>
      <c r="K52" s="730">
        <v>1.38</v>
      </c>
      <c r="L52" s="519">
        <f t="shared" si="7"/>
        <v>306.79000000000002</v>
      </c>
      <c r="M52" s="586"/>
      <c r="N52" s="586"/>
      <c r="P52" s="334" t="s">
        <v>101</v>
      </c>
      <c r="Q52" s="644">
        <v>1.9</v>
      </c>
      <c r="R52" s="654">
        <v>2.1</v>
      </c>
      <c r="S52" s="646">
        <v>2</v>
      </c>
      <c r="T52" s="646">
        <v>2.5</v>
      </c>
      <c r="U52" s="646">
        <v>2.5</v>
      </c>
      <c r="V52" s="646">
        <v>1.9</v>
      </c>
      <c r="W52" s="651">
        <v>2.9</v>
      </c>
      <c r="X52" s="655">
        <v>3</v>
      </c>
      <c r="Y52" s="745">
        <v>1.4</v>
      </c>
      <c r="Z52" s="648">
        <v>1.6</v>
      </c>
      <c r="AA52" s="648">
        <v>1.6</v>
      </c>
      <c r="AB52" s="27">
        <v>1.5</v>
      </c>
    </row>
    <row r="53" spans="2:28" x14ac:dyDescent="0.25">
      <c r="B53" s="1014" t="s">
        <v>213</v>
      </c>
      <c r="C53" s="1015"/>
      <c r="D53" s="1015"/>
      <c r="E53" s="1016"/>
      <c r="F53" s="214" t="s">
        <v>75</v>
      </c>
      <c r="G53" s="218">
        <v>311</v>
      </c>
      <c r="H53" s="316">
        <v>306.2</v>
      </c>
      <c r="I53" s="721">
        <v>2.34</v>
      </c>
      <c r="J53" s="516">
        <f>G53-I53</f>
        <v>308.66000000000003</v>
      </c>
      <c r="K53" s="510">
        <v>2.37</v>
      </c>
      <c r="L53" s="519">
        <f t="shared" si="7"/>
        <v>308.63</v>
      </c>
      <c r="M53" s="586"/>
      <c r="N53" s="586"/>
      <c r="P53" s="334" t="s">
        <v>102</v>
      </c>
      <c r="Q53" s="644"/>
      <c r="R53" s="688"/>
      <c r="S53" s="646">
        <v>4.2</v>
      </c>
      <c r="T53" s="646"/>
      <c r="U53" s="655"/>
      <c r="V53" s="655">
        <v>3.7</v>
      </c>
      <c r="W53" s="651"/>
      <c r="X53" s="646"/>
      <c r="Y53" s="745">
        <v>3</v>
      </c>
      <c r="Z53" s="648"/>
      <c r="AA53" s="648"/>
      <c r="AB53" s="27">
        <v>3.1</v>
      </c>
    </row>
    <row r="54" spans="2:28" ht="13.8" thickBot="1" x14ac:dyDescent="0.3">
      <c r="B54" s="1014" t="s">
        <v>214</v>
      </c>
      <c r="C54" s="1015"/>
      <c r="D54" s="1015"/>
      <c r="E54" s="1016"/>
      <c r="F54" s="214" t="s">
        <v>76</v>
      </c>
      <c r="G54" s="217">
        <v>287.82</v>
      </c>
      <c r="H54" s="316">
        <v>282.47000000000003</v>
      </c>
      <c r="I54" s="721">
        <v>2.36</v>
      </c>
      <c r="J54" s="516">
        <f>G54-I54</f>
        <v>285.45999999999998</v>
      </c>
      <c r="K54" s="730">
        <v>3.4</v>
      </c>
      <c r="L54" s="519">
        <f t="shared" si="7"/>
        <v>284.42</v>
      </c>
      <c r="M54" s="586"/>
      <c r="N54" s="586"/>
      <c r="P54" s="346" t="s">
        <v>103</v>
      </c>
      <c r="Q54" s="660"/>
      <c r="R54" s="704"/>
      <c r="S54" s="686">
        <v>12.9</v>
      </c>
      <c r="T54" s="662"/>
      <c r="U54" s="686"/>
      <c r="V54" s="662">
        <v>10.8</v>
      </c>
      <c r="W54" s="663"/>
      <c r="X54" s="664"/>
      <c r="Y54" s="747">
        <v>9.8000000000000007</v>
      </c>
      <c r="Z54" s="665"/>
      <c r="AA54" s="665"/>
      <c r="AB54" s="40">
        <v>10</v>
      </c>
    </row>
    <row r="55" spans="2:28" ht="13.8" thickBot="1" x14ac:dyDescent="0.3">
      <c r="B55" s="1050" t="s">
        <v>215</v>
      </c>
      <c r="C55" s="1051"/>
      <c r="D55" s="1051"/>
      <c r="E55" s="1052"/>
      <c r="F55" s="226" t="s">
        <v>77</v>
      </c>
      <c r="G55" s="224">
        <v>311.75</v>
      </c>
      <c r="H55" s="354" t="s">
        <v>29</v>
      </c>
      <c r="I55" s="722">
        <v>3.76</v>
      </c>
      <c r="J55" s="520">
        <f>G55-I55</f>
        <v>307.99</v>
      </c>
      <c r="K55" s="731">
        <v>3.7</v>
      </c>
      <c r="L55" s="517">
        <f t="shared" si="7"/>
        <v>308.05</v>
      </c>
      <c r="M55" s="586"/>
      <c r="N55" s="586"/>
      <c r="P55" s="357" t="s">
        <v>104</v>
      </c>
      <c r="Q55" s="667" t="str">
        <f>[1]souhrn!D13</f>
        <v>-</v>
      </c>
      <c r="R55" s="668" t="str">
        <f>[1]souhrn!E13</f>
        <v>-</v>
      </c>
      <c r="S55" s="668" t="str">
        <f>[1]souhrn!F13</f>
        <v>-</v>
      </c>
      <c r="T55" s="668" t="str">
        <f>[1]souhrn!G13</f>
        <v>-</v>
      </c>
      <c r="U55" s="668" t="str">
        <f>[1]souhrn!H13</f>
        <v>-</v>
      </c>
      <c r="V55" s="668" t="str">
        <f>[1]souhrn!I13</f>
        <v>-</v>
      </c>
      <c r="W55" s="668" t="str">
        <f>[1]souhrn!J13</f>
        <v>-</v>
      </c>
      <c r="X55" s="668" t="str">
        <f>[1]souhrn!K13</f>
        <v>-</v>
      </c>
      <c r="Y55" s="668"/>
      <c r="Z55" s="668"/>
      <c r="AA55" s="96" t="s">
        <v>29</v>
      </c>
      <c r="AB55" s="92"/>
    </row>
    <row r="57" spans="2:28" x14ac:dyDescent="0.25">
      <c r="O57" s="98"/>
    </row>
  </sheetData>
  <mergeCells count="61">
    <mergeCell ref="B44:E44"/>
    <mergeCell ref="B45:E45"/>
    <mergeCell ref="B46:E46"/>
    <mergeCell ref="B47:E47"/>
    <mergeCell ref="B54:E54"/>
    <mergeCell ref="B55:E55"/>
    <mergeCell ref="B48:E48"/>
    <mergeCell ref="B49:E49"/>
    <mergeCell ref="B50:E50"/>
    <mergeCell ref="B51:E51"/>
    <mergeCell ref="B52:E52"/>
    <mergeCell ref="B53:E53"/>
    <mergeCell ref="B43:E43"/>
    <mergeCell ref="B41:E41"/>
    <mergeCell ref="P39:Q39"/>
    <mergeCell ref="B40:E40"/>
    <mergeCell ref="P40:Q40"/>
    <mergeCell ref="B39:E39"/>
    <mergeCell ref="Q43:AB43"/>
    <mergeCell ref="B35:E38"/>
    <mergeCell ref="P35:Q35"/>
    <mergeCell ref="F35:L35"/>
    <mergeCell ref="P41:Q41"/>
    <mergeCell ref="B42:E42"/>
    <mergeCell ref="N25:O25"/>
    <mergeCell ref="K37:L37"/>
    <mergeCell ref="M37:N37"/>
    <mergeCell ref="P37:Q37"/>
    <mergeCell ref="P38:Q38"/>
    <mergeCell ref="R35:S35"/>
    <mergeCell ref="F36:F38"/>
    <mergeCell ref="G36:G38"/>
    <mergeCell ref="H36:H38"/>
    <mergeCell ref="P36:Q36"/>
    <mergeCell ref="I37:J37"/>
    <mergeCell ref="I36:L36"/>
    <mergeCell ref="B10:B11"/>
    <mergeCell ref="C10:C11"/>
    <mergeCell ref="D10:D11"/>
    <mergeCell ref="E10:E11"/>
    <mergeCell ref="F26:Q26"/>
    <mergeCell ref="B26:B27"/>
    <mergeCell ref="C26:C27"/>
    <mergeCell ref="D26:D27"/>
    <mergeCell ref="E26:E27"/>
    <mergeCell ref="L25:M25"/>
    <mergeCell ref="F10:Q10"/>
    <mergeCell ref="F24:Q24"/>
    <mergeCell ref="F25:G25"/>
    <mergeCell ref="H25:I25"/>
    <mergeCell ref="J25:K25"/>
    <mergeCell ref="P25:Q25"/>
    <mergeCell ref="B2:V2"/>
    <mergeCell ref="B4:V4"/>
    <mergeCell ref="F9:G9"/>
    <mergeCell ref="H9:I9"/>
    <mergeCell ref="J9:K9"/>
    <mergeCell ref="L9:M9"/>
    <mergeCell ref="N9:O9"/>
    <mergeCell ref="F8:Q8"/>
    <mergeCell ref="P9:Q9"/>
  </mergeCells>
  <phoneticPr fontId="0" type="noConversion"/>
  <pageMargins left="0" right="0" top="0.55118110236220474" bottom="0.47244094488188981" header="0.51181102362204722" footer="0.51181102362204722"/>
  <pageSetup paperSize="9" scale="4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7"/>
  <sheetViews>
    <sheetView zoomScale="75" zoomScaleNormal="75" zoomScaleSheetLayoutView="100" workbookViewId="0">
      <selection activeCell="B56" sqref="B56"/>
    </sheetView>
  </sheetViews>
  <sheetFormatPr defaultRowHeight="13.2" x14ac:dyDescent="0.25"/>
  <cols>
    <col min="1" max="1" width="10" customWidth="1"/>
    <col min="2" max="2" width="5.5546875" customWidth="1"/>
    <col min="3" max="3" width="11" customWidth="1"/>
    <col min="4" max="4" width="8" customWidth="1"/>
    <col min="5" max="5" width="8.109375" customWidth="1"/>
    <col min="6" max="6" width="8.5546875" customWidth="1"/>
    <col min="7" max="7" width="8.6640625" customWidth="1"/>
    <col min="8" max="8" width="8.5546875" customWidth="1"/>
    <col min="9" max="10" width="8.6640625" customWidth="1"/>
    <col min="11" max="11" width="8.44140625" customWidth="1"/>
    <col min="12" max="12" width="8.5546875" customWidth="1"/>
    <col min="14" max="14" width="10.109375" customWidth="1"/>
    <col min="15" max="15" width="9.33203125" customWidth="1"/>
    <col min="21" max="21" width="9.33203125" customWidth="1"/>
  </cols>
  <sheetData>
    <row r="1" spans="2:26" ht="13.8" x14ac:dyDescent="0.25">
      <c r="Y1" s="236"/>
      <c r="Z1" s="236" t="s">
        <v>79</v>
      </c>
    </row>
    <row r="2" spans="2:26" ht="17.399999999999999" x14ac:dyDescent="0.3">
      <c r="B2" s="992" t="s">
        <v>141</v>
      </c>
      <c r="C2" s="992"/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  <c r="Q2" s="992"/>
      <c r="R2" s="992"/>
      <c r="S2" s="992"/>
      <c r="T2" s="992"/>
      <c r="U2" s="992"/>
      <c r="V2" s="992"/>
    </row>
    <row r="3" spans="2:26" ht="17.399999999999999" x14ac:dyDescent="0.3"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</row>
    <row r="4" spans="2:26" ht="15.6" x14ac:dyDescent="0.3">
      <c r="B4" s="1071" t="s">
        <v>81</v>
      </c>
      <c r="C4" s="1071"/>
      <c r="D4" s="1071"/>
      <c r="E4" s="1071"/>
      <c r="F4" s="1071"/>
      <c r="G4" s="1071"/>
      <c r="H4" s="1071"/>
      <c r="I4" s="1071"/>
      <c r="J4" s="1071"/>
      <c r="K4" s="1071"/>
      <c r="L4" s="1071"/>
      <c r="M4" s="1071"/>
      <c r="N4" s="1071"/>
      <c r="O4" s="1071"/>
      <c r="P4" s="1071"/>
      <c r="Q4" s="1071"/>
      <c r="R4" s="1071"/>
      <c r="S4" s="1071"/>
      <c r="T4" s="1071"/>
      <c r="U4" s="1071"/>
      <c r="V4" s="1071"/>
    </row>
    <row r="5" spans="2:26" ht="15.6" x14ac:dyDescent="0.3"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</row>
    <row r="6" spans="2:26" ht="15.6" x14ac:dyDescent="0.3"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</row>
    <row r="7" spans="2:26" ht="13.8" thickBot="1" x14ac:dyDescent="0.3"/>
    <row r="8" spans="2:26" ht="13.8" thickBot="1" x14ac:dyDescent="0.3">
      <c r="B8" s="239"/>
      <c r="C8" s="240"/>
      <c r="D8" s="240"/>
      <c r="E8" s="240"/>
      <c r="F8" s="987">
        <v>2010</v>
      </c>
      <c r="G8" s="988"/>
      <c r="H8" s="988"/>
      <c r="I8" s="988"/>
      <c r="J8" s="988"/>
      <c r="K8" s="988"/>
      <c r="L8" s="988"/>
      <c r="M8" s="988"/>
      <c r="N8" s="988"/>
      <c r="O8" s="989"/>
      <c r="P8" s="241"/>
      <c r="Q8" s="241"/>
      <c r="R8" s="241"/>
    </row>
    <row r="9" spans="2:26" ht="13.8" thickBot="1" x14ac:dyDescent="0.3">
      <c r="B9" s="242"/>
      <c r="C9" s="243"/>
      <c r="D9" s="243"/>
      <c r="E9" s="243"/>
      <c r="F9" s="1072" t="s">
        <v>3</v>
      </c>
      <c r="G9" s="1073"/>
      <c r="H9" s="995" t="s">
        <v>5</v>
      </c>
      <c r="I9" s="996"/>
      <c r="J9" s="996" t="s">
        <v>7</v>
      </c>
      <c r="K9" s="996"/>
      <c r="L9" s="997" t="s">
        <v>9</v>
      </c>
      <c r="M9" s="995"/>
      <c r="N9" s="997" t="s">
        <v>11</v>
      </c>
      <c r="O9" s="998"/>
      <c r="P9" s="241"/>
      <c r="Q9" s="241"/>
      <c r="R9" s="241"/>
    </row>
    <row r="10" spans="2:26" ht="13.8" thickBot="1" x14ac:dyDescent="0.3">
      <c r="B10" s="999"/>
      <c r="C10" s="1001" t="s">
        <v>30</v>
      </c>
      <c r="D10" s="1001" t="s">
        <v>155</v>
      </c>
      <c r="E10" s="1003" t="s">
        <v>32</v>
      </c>
      <c r="F10" s="987" t="s">
        <v>33</v>
      </c>
      <c r="G10" s="988"/>
      <c r="H10" s="988"/>
      <c r="I10" s="988"/>
      <c r="J10" s="988"/>
      <c r="K10" s="988"/>
      <c r="L10" s="988"/>
      <c r="M10" s="988"/>
      <c r="N10" s="988"/>
      <c r="O10" s="989"/>
      <c r="P10" s="241"/>
      <c r="Q10" s="241"/>
      <c r="R10" s="241"/>
      <c r="S10" s="241"/>
    </row>
    <row r="11" spans="2:26" ht="13.8" thickBot="1" x14ac:dyDescent="0.3">
      <c r="B11" s="1000"/>
      <c r="C11" s="1002"/>
      <c r="D11" s="1002"/>
      <c r="E11" s="1004"/>
      <c r="F11" s="245" t="s">
        <v>34</v>
      </c>
      <c r="G11" s="246" t="s">
        <v>35</v>
      </c>
      <c r="H11" s="245" t="s">
        <v>34</v>
      </c>
      <c r="I11" s="246" t="s">
        <v>35</v>
      </c>
      <c r="J11" s="245" t="s">
        <v>34</v>
      </c>
      <c r="K11" s="246" t="s">
        <v>35</v>
      </c>
      <c r="L11" s="245" t="s">
        <v>34</v>
      </c>
      <c r="M11" s="246" t="s">
        <v>35</v>
      </c>
      <c r="N11" s="247" t="s">
        <v>34</v>
      </c>
      <c r="O11" s="248" t="s">
        <v>35</v>
      </c>
      <c r="P11" s="59"/>
      <c r="Q11" s="59"/>
      <c r="R11" s="59"/>
      <c r="S11" s="59"/>
    </row>
    <row r="12" spans="2:26" x14ac:dyDescent="0.25">
      <c r="B12" s="249" t="s">
        <v>36</v>
      </c>
      <c r="C12" s="250">
        <v>8.1300000000000008</v>
      </c>
      <c r="D12" s="250">
        <v>0.45</v>
      </c>
      <c r="E12" s="251">
        <v>316.05</v>
      </c>
      <c r="F12" s="419">
        <v>7.49</v>
      </c>
      <c r="G12" s="693">
        <f>E12-F12</f>
        <v>308.56</v>
      </c>
      <c r="H12" s="419">
        <v>7.46</v>
      </c>
      <c r="I12" s="421">
        <f>E12-H12</f>
        <v>308.59000000000003</v>
      </c>
      <c r="J12" s="419">
        <v>7.38</v>
      </c>
      <c r="K12" s="690">
        <f>E12-J12</f>
        <v>308.67</v>
      </c>
      <c r="L12" s="419">
        <v>7.4</v>
      </c>
      <c r="M12" s="421">
        <f>E12-L12</f>
        <v>308.65000000000003</v>
      </c>
      <c r="N12" s="442">
        <v>7.43</v>
      </c>
      <c r="O12" s="424">
        <f>E12-N12</f>
        <v>308.62</v>
      </c>
      <c r="P12" s="227"/>
      <c r="Q12" s="97"/>
      <c r="R12" s="97"/>
      <c r="S12" s="97"/>
    </row>
    <row r="13" spans="2:26" x14ac:dyDescent="0.25">
      <c r="B13" s="254" t="s">
        <v>37</v>
      </c>
      <c r="C13" s="255">
        <v>7.65</v>
      </c>
      <c r="D13" s="256">
        <v>1</v>
      </c>
      <c r="E13" s="257">
        <v>314.99</v>
      </c>
      <c r="F13" s="426"/>
      <c r="G13" s="427"/>
      <c r="H13" s="426"/>
      <c r="I13" s="427"/>
      <c r="J13" s="689"/>
      <c r="K13" s="427"/>
      <c r="L13" s="426"/>
      <c r="M13" s="427"/>
      <c r="N13" s="428"/>
      <c r="O13" s="424"/>
      <c r="P13" s="227"/>
      <c r="Q13" s="97"/>
      <c r="R13" s="97"/>
      <c r="S13" s="97"/>
    </row>
    <row r="14" spans="2:26" x14ac:dyDescent="0.25">
      <c r="B14" s="254" t="s">
        <v>38</v>
      </c>
      <c r="C14" s="255">
        <v>13.57</v>
      </c>
      <c r="D14" s="255">
        <v>0.65</v>
      </c>
      <c r="E14" s="257">
        <v>318.66000000000003</v>
      </c>
      <c r="F14" s="426">
        <v>10.29</v>
      </c>
      <c r="G14" s="694">
        <f t="shared" ref="G14:G19" si="0">E14-F14</f>
        <v>308.37</v>
      </c>
      <c r="H14" s="426">
        <v>10.1</v>
      </c>
      <c r="I14" s="427">
        <f t="shared" ref="I14:I19" si="1">E14-H14</f>
        <v>308.56</v>
      </c>
      <c r="J14" s="426">
        <v>10.039999999999999</v>
      </c>
      <c r="K14" s="691">
        <f t="shared" ref="K14:K19" si="2">E14-J14</f>
        <v>308.62</v>
      </c>
      <c r="L14" s="426">
        <v>10.1</v>
      </c>
      <c r="M14" s="427">
        <f t="shared" ref="M14:M19" si="3">E14-L14</f>
        <v>308.56</v>
      </c>
      <c r="N14" s="429">
        <v>10.050000000000001</v>
      </c>
      <c r="O14" s="424">
        <f t="shared" ref="O14:O19" si="4">E14-N14</f>
        <v>308.61</v>
      </c>
      <c r="P14" s="227"/>
      <c r="Q14" s="97"/>
      <c r="R14" s="97"/>
      <c r="S14" s="97"/>
    </row>
    <row r="15" spans="2:26" x14ac:dyDescent="0.25">
      <c r="B15" s="254" t="s">
        <v>39</v>
      </c>
      <c r="C15" s="255">
        <v>10.65</v>
      </c>
      <c r="D15" s="255">
        <v>0.51</v>
      </c>
      <c r="E15" s="257">
        <v>316.24</v>
      </c>
      <c r="F15" s="426">
        <v>6.7</v>
      </c>
      <c r="G15" s="427">
        <f t="shared" si="0"/>
        <v>309.54000000000002</v>
      </c>
      <c r="H15" s="426">
        <v>6.64</v>
      </c>
      <c r="I15" s="427">
        <f t="shared" si="1"/>
        <v>309.60000000000002</v>
      </c>
      <c r="J15" s="426">
        <v>6.57</v>
      </c>
      <c r="K15" s="691">
        <f t="shared" si="2"/>
        <v>309.67</v>
      </c>
      <c r="L15" s="426">
        <v>6.9</v>
      </c>
      <c r="M15" s="694">
        <f t="shared" si="3"/>
        <v>309.34000000000003</v>
      </c>
      <c r="N15" s="429">
        <v>6.79</v>
      </c>
      <c r="O15" s="424">
        <f t="shared" si="4"/>
        <v>309.45</v>
      </c>
      <c r="P15" s="227"/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 spans="2:26" x14ac:dyDescent="0.25">
      <c r="B16" s="254" t="s">
        <v>40</v>
      </c>
      <c r="C16" s="255">
        <v>10.67</v>
      </c>
      <c r="D16" s="255">
        <v>0.93</v>
      </c>
      <c r="E16" s="257">
        <v>319.68</v>
      </c>
      <c r="F16" s="426">
        <v>9.7200000000000006</v>
      </c>
      <c r="G16" s="694">
        <f t="shared" si="0"/>
        <v>309.95999999999998</v>
      </c>
      <c r="H16" s="426">
        <v>9.65</v>
      </c>
      <c r="I16" s="427">
        <f t="shared" si="1"/>
        <v>310.03000000000003</v>
      </c>
      <c r="J16" s="426">
        <v>8.91</v>
      </c>
      <c r="K16" s="691">
        <f t="shared" si="2"/>
        <v>310.77</v>
      </c>
      <c r="L16" s="426">
        <v>9.15</v>
      </c>
      <c r="M16" s="427">
        <f t="shared" si="3"/>
        <v>310.53000000000003</v>
      </c>
      <c r="N16" s="429">
        <v>9.1</v>
      </c>
      <c r="O16" s="424">
        <f t="shared" si="4"/>
        <v>310.58</v>
      </c>
      <c r="P16" s="22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 spans="2:27" x14ac:dyDescent="0.25">
      <c r="B17" s="254" t="s">
        <v>41</v>
      </c>
      <c r="C17" s="255">
        <v>10.66</v>
      </c>
      <c r="D17" s="255">
        <v>0.57999999999999996</v>
      </c>
      <c r="E17" s="257">
        <v>316.58999999999997</v>
      </c>
      <c r="F17" s="426">
        <v>8.33</v>
      </c>
      <c r="G17" s="694">
        <f t="shared" si="0"/>
        <v>308.26</v>
      </c>
      <c r="H17" s="426">
        <v>8.11</v>
      </c>
      <c r="I17" s="427">
        <f t="shared" si="1"/>
        <v>308.47999999999996</v>
      </c>
      <c r="J17" s="426">
        <v>7.83</v>
      </c>
      <c r="K17" s="691">
        <f t="shared" si="2"/>
        <v>308.76</v>
      </c>
      <c r="L17" s="426">
        <v>8.1999999999999993</v>
      </c>
      <c r="M17" s="427">
        <f t="shared" si="3"/>
        <v>308.39</v>
      </c>
      <c r="N17" s="429">
        <v>7.98</v>
      </c>
      <c r="O17" s="424">
        <f t="shared" si="4"/>
        <v>308.60999999999996</v>
      </c>
      <c r="P17" s="227"/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 spans="2:27" x14ac:dyDescent="0.25">
      <c r="B18" s="254" t="s">
        <v>42</v>
      </c>
      <c r="C18" s="255">
        <v>8.2899999999999991</v>
      </c>
      <c r="D18" s="255">
        <v>0.43</v>
      </c>
      <c r="E18" s="257">
        <v>316.94</v>
      </c>
      <c r="F18" s="426">
        <v>6.95</v>
      </c>
      <c r="G18" s="427">
        <f t="shared" si="0"/>
        <v>309.99</v>
      </c>
      <c r="H18" s="426">
        <v>6.97</v>
      </c>
      <c r="I18" s="427">
        <f t="shared" si="1"/>
        <v>309.96999999999997</v>
      </c>
      <c r="J18" s="426">
        <v>6.9</v>
      </c>
      <c r="K18" s="691">
        <f t="shared" si="2"/>
        <v>310.04000000000002</v>
      </c>
      <c r="L18" s="426">
        <v>7.05</v>
      </c>
      <c r="M18" s="694">
        <f t="shared" si="3"/>
        <v>309.89</v>
      </c>
      <c r="N18" s="429">
        <v>6.99</v>
      </c>
      <c r="O18" s="424">
        <f t="shared" si="4"/>
        <v>309.95</v>
      </c>
      <c r="P18" s="227"/>
      <c r="Q18" s="97"/>
      <c r="R18" s="97"/>
      <c r="S18" s="97"/>
      <c r="T18" s="227"/>
      <c r="U18" s="97"/>
      <c r="V18" s="97"/>
      <c r="W18" s="97"/>
      <c r="X18" s="97"/>
      <c r="Y18" s="97"/>
      <c r="Z18" s="97"/>
    </row>
    <row r="19" spans="2:27" ht="13.8" thickBot="1" x14ac:dyDescent="0.3">
      <c r="B19" s="262" t="s">
        <v>43</v>
      </c>
      <c r="C19" s="263">
        <v>9.49</v>
      </c>
      <c r="D19" s="263">
        <v>0.47</v>
      </c>
      <c r="E19" s="264">
        <v>315.02999999999997</v>
      </c>
      <c r="F19" s="430">
        <v>7.86</v>
      </c>
      <c r="G19" s="431">
        <f t="shared" si="0"/>
        <v>307.16999999999996</v>
      </c>
      <c r="H19" s="430">
        <v>7.88</v>
      </c>
      <c r="I19" s="431">
        <f t="shared" si="1"/>
        <v>307.14999999999998</v>
      </c>
      <c r="J19" s="426">
        <v>7.85</v>
      </c>
      <c r="K19" s="692">
        <f t="shared" si="2"/>
        <v>307.17999999999995</v>
      </c>
      <c r="L19" s="430">
        <v>7.9</v>
      </c>
      <c r="M19" s="431">
        <f t="shared" si="3"/>
        <v>307.13</v>
      </c>
      <c r="N19" s="443">
        <v>7.91</v>
      </c>
      <c r="O19" s="695">
        <f t="shared" si="4"/>
        <v>307.11999999999995</v>
      </c>
      <c r="P19" s="227"/>
      <c r="Q19" s="97"/>
      <c r="R19" s="97"/>
      <c r="S19" s="97"/>
      <c r="T19" s="97"/>
      <c r="U19" s="261"/>
      <c r="V19" s="97"/>
      <c r="W19" s="97"/>
      <c r="X19" s="253"/>
      <c r="Y19" s="253"/>
      <c r="Z19" s="253"/>
    </row>
    <row r="20" spans="2:27" ht="13.8" thickBot="1" x14ac:dyDescent="0.3">
      <c r="B20" s="266" t="s">
        <v>44</v>
      </c>
      <c r="C20" s="87">
        <v>20.329999999999998</v>
      </c>
      <c r="D20" s="88">
        <v>0.1</v>
      </c>
      <c r="E20" s="169">
        <v>307.95</v>
      </c>
      <c r="F20" s="433"/>
      <c r="G20" s="444"/>
      <c r="H20" s="433"/>
      <c r="I20" s="441"/>
      <c r="J20" s="434"/>
      <c r="K20" s="441"/>
      <c r="L20" s="445"/>
      <c r="M20" s="441"/>
      <c r="N20" s="433"/>
      <c r="O20" s="441"/>
      <c r="P20" s="253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8"/>
    </row>
    <row r="21" spans="2:27" x14ac:dyDescent="0.25">
      <c r="B21" s="9"/>
      <c r="C21" s="97"/>
      <c r="D21" s="228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253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8"/>
    </row>
    <row r="22" spans="2:27" x14ac:dyDescent="0.25">
      <c r="B22" s="9"/>
      <c r="C22" s="97"/>
      <c r="D22" s="228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261"/>
      <c r="P22" s="253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8"/>
    </row>
    <row r="23" spans="2:27" ht="13.8" thickBot="1" x14ac:dyDescent="0.3">
      <c r="B23" s="9"/>
      <c r="C23" s="9"/>
      <c r="D23" s="97"/>
      <c r="E23" s="97"/>
      <c r="F23" s="97"/>
      <c r="G23" s="97"/>
      <c r="H23" s="97"/>
      <c r="I23" s="97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</row>
    <row r="24" spans="2:27" ht="13.8" thickBot="1" x14ac:dyDescent="0.3">
      <c r="B24" s="239"/>
      <c r="C24" s="269"/>
      <c r="D24" s="269"/>
      <c r="E24" s="270"/>
      <c r="F24" s="987">
        <v>2010</v>
      </c>
      <c r="G24" s="988"/>
      <c r="H24" s="988"/>
      <c r="I24" s="988"/>
      <c r="J24" s="988"/>
      <c r="K24" s="988"/>
      <c r="L24" s="988"/>
      <c r="M24" s="988"/>
      <c r="N24" s="988"/>
      <c r="O24" s="989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</row>
    <row r="25" spans="2:27" ht="13.8" thickBot="1" x14ac:dyDescent="0.3">
      <c r="B25" s="271"/>
      <c r="C25" s="272"/>
      <c r="D25" s="272"/>
      <c r="E25" s="273"/>
      <c r="F25" s="1059" t="s">
        <v>3</v>
      </c>
      <c r="G25" s="995"/>
      <c r="H25" s="997" t="s">
        <v>5</v>
      </c>
      <c r="I25" s="995"/>
      <c r="J25" s="997" t="s">
        <v>7</v>
      </c>
      <c r="K25" s="995"/>
      <c r="L25" s="997" t="s">
        <v>9</v>
      </c>
      <c r="M25" s="995"/>
      <c r="N25" s="997" t="s">
        <v>11</v>
      </c>
      <c r="O25" s="9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</row>
    <row r="26" spans="2:27" ht="13.8" thickBot="1" x14ac:dyDescent="0.3">
      <c r="B26" s="1005"/>
      <c r="C26" s="1007" t="s">
        <v>30</v>
      </c>
      <c r="D26" s="1008" t="s">
        <v>31</v>
      </c>
      <c r="E26" s="1010" t="s">
        <v>32</v>
      </c>
      <c r="F26" s="987" t="s">
        <v>33</v>
      </c>
      <c r="G26" s="988"/>
      <c r="H26" s="988"/>
      <c r="I26" s="988"/>
      <c r="J26" s="988"/>
      <c r="K26" s="988"/>
      <c r="L26" s="988"/>
      <c r="M26" s="988"/>
      <c r="N26" s="988"/>
      <c r="O26" s="989"/>
    </row>
    <row r="27" spans="2:27" ht="13.8" thickBot="1" x14ac:dyDescent="0.3">
      <c r="B27" s="1006"/>
      <c r="C27" s="1002"/>
      <c r="D27" s="1009"/>
      <c r="E27" s="1011"/>
      <c r="F27" s="245" t="s">
        <v>34</v>
      </c>
      <c r="G27" s="446" t="s">
        <v>35</v>
      </c>
      <c r="H27" s="247" t="s">
        <v>34</v>
      </c>
      <c r="I27" s="248" t="s">
        <v>35</v>
      </c>
      <c r="J27" s="247" t="s">
        <v>34</v>
      </c>
      <c r="K27" s="248" t="s">
        <v>35</v>
      </c>
      <c r="L27" s="245" t="s">
        <v>34</v>
      </c>
      <c r="M27" s="246" t="s">
        <v>35</v>
      </c>
      <c r="N27" s="245" t="s">
        <v>34</v>
      </c>
      <c r="O27" s="246" t="s">
        <v>35</v>
      </c>
      <c r="R27" s="275" t="s">
        <v>82</v>
      </c>
      <c r="S27" t="s">
        <v>137</v>
      </c>
    </row>
    <row r="28" spans="2:27" x14ac:dyDescent="0.25">
      <c r="B28" s="276" t="s">
        <v>45</v>
      </c>
      <c r="C28" s="277">
        <v>16.41</v>
      </c>
      <c r="D28" s="14">
        <v>0.76</v>
      </c>
      <c r="E28" s="106">
        <v>316.07</v>
      </c>
      <c r="F28" s="419">
        <v>3.76</v>
      </c>
      <c r="G28" s="700">
        <f>E28-F28</f>
        <v>312.31</v>
      </c>
      <c r="H28" s="423">
        <v>3.71</v>
      </c>
      <c r="I28" s="447">
        <f>E28-H28</f>
        <v>312.36</v>
      </c>
      <c r="J28" s="408">
        <v>3.05</v>
      </c>
      <c r="K28" s="697">
        <f>E28-J28</f>
        <v>313.02</v>
      </c>
      <c r="L28" s="419">
        <v>3.2</v>
      </c>
      <c r="M28" s="421">
        <f>E28-L28</f>
        <v>312.87</v>
      </c>
      <c r="N28" s="422">
        <v>3.15</v>
      </c>
      <c r="O28" s="421">
        <f>E28-N28</f>
        <v>312.92</v>
      </c>
      <c r="R28" s="282" t="s">
        <v>84</v>
      </c>
      <c r="S28" t="s">
        <v>138</v>
      </c>
    </row>
    <row r="29" spans="2:27" x14ac:dyDescent="0.25">
      <c r="B29" s="254" t="s">
        <v>46</v>
      </c>
      <c r="C29" s="255">
        <v>8.48</v>
      </c>
      <c r="D29" s="24">
        <v>0.77</v>
      </c>
      <c r="E29" s="111">
        <v>316.14999999999998</v>
      </c>
      <c r="F29" s="426">
        <v>3.1</v>
      </c>
      <c r="G29" s="425">
        <f>E29-F29</f>
        <v>313.04999999999995</v>
      </c>
      <c r="H29" s="426">
        <v>3.27</v>
      </c>
      <c r="I29" s="701">
        <f>E29-H29</f>
        <v>312.88</v>
      </c>
      <c r="J29" s="435">
        <v>2.58</v>
      </c>
      <c r="K29" s="698">
        <f>E29-J29</f>
        <v>313.57</v>
      </c>
      <c r="L29" s="426">
        <v>2.8</v>
      </c>
      <c r="M29" s="427">
        <f>E29-L29</f>
        <v>313.34999999999997</v>
      </c>
      <c r="N29" s="429">
        <v>2.62</v>
      </c>
      <c r="O29" s="427">
        <f>E29-N29</f>
        <v>313.52999999999997</v>
      </c>
    </row>
    <row r="30" spans="2:27" x14ac:dyDescent="0.25">
      <c r="B30" s="254" t="s">
        <v>47</v>
      </c>
      <c r="C30" s="255">
        <v>24.17</v>
      </c>
      <c r="D30" s="24">
        <v>0.51</v>
      </c>
      <c r="E30" s="111">
        <v>332.39</v>
      </c>
      <c r="F30" s="426">
        <v>21.99</v>
      </c>
      <c r="G30" s="702">
        <f>E30-F30</f>
        <v>310.39999999999998</v>
      </c>
      <c r="H30" s="426">
        <v>21.93</v>
      </c>
      <c r="I30" s="413">
        <f>E30-H30</f>
        <v>310.45999999999998</v>
      </c>
      <c r="J30" s="435">
        <v>21.88</v>
      </c>
      <c r="K30" s="698">
        <f>E30-J30</f>
        <v>310.51</v>
      </c>
      <c r="L30" s="426">
        <v>22.1</v>
      </c>
      <c r="M30" s="427">
        <f>E30-L30</f>
        <v>310.28999999999996</v>
      </c>
      <c r="N30" s="429">
        <v>21.89</v>
      </c>
      <c r="O30" s="427">
        <f>E30-N30</f>
        <v>310.5</v>
      </c>
    </row>
    <row r="31" spans="2:27" ht="13.8" thickBot="1" x14ac:dyDescent="0.3">
      <c r="B31" s="288" t="s">
        <v>48</v>
      </c>
      <c r="C31" s="289">
        <v>13.55</v>
      </c>
      <c r="D31" s="38">
        <v>0.7</v>
      </c>
      <c r="E31" s="114">
        <v>299.04000000000002</v>
      </c>
      <c r="F31" s="430">
        <v>4.4800000000000004</v>
      </c>
      <c r="G31" s="696">
        <f>E31-F31</f>
        <v>294.56</v>
      </c>
      <c r="H31" s="430">
        <v>4.53</v>
      </c>
      <c r="I31" s="418">
        <f>E31-H31</f>
        <v>294.51000000000005</v>
      </c>
      <c r="J31" s="436">
        <v>4.34</v>
      </c>
      <c r="K31" s="699">
        <f>E31-J31</f>
        <v>294.70000000000005</v>
      </c>
      <c r="L31" s="430">
        <v>4.8499999999999996</v>
      </c>
      <c r="M31" s="703">
        <f>E31-L31</f>
        <v>294.19</v>
      </c>
      <c r="N31" s="432">
        <v>4.51</v>
      </c>
      <c r="O31" s="431">
        <f>E31-N31</f>
        <v>294.53000000000003</v>
      </c>
    </row>
    <row r="32" spans="2:27" x14ac:dyDescent="0.25">
      <c r="B32" s="9"/>
      <c r="C32" s="97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</row>
    <row r="33" spans="2:27" x14ac:dyDescent="0.25">
      <c r="L33" s="97"/>
      <c r="M33" s="97"/>
    </row>
    <row r="34" spans="2:27" ht="13.8" thickBot="1" x14ac:dyDescent="0.3">
      <c r="B34" s="296"/>
      <c r="C34" s="296"/>
      <c r="D34" s="295"/>
      <c r="E34" s="259"/>
      <c r="F34" s="259"/>
      <c r="G34" s="297"/>
      <c r="H34" s="259"/>
      <c r="I34" s="259"/>
      <c r="J34" s="259"/>
      <c r="K34" s="298"/>
    </row>
    <row r="35" spans="2:27" ht="13.8" thickBot="1" x14ac:dyDescent="0.3">
      <c r="B35" s="1031" t="s">
        <v>57</v>
      </c>
      <c r="C35" s="1032"/>
      <c r="D35" s="1032"/>
      <c r="E35" s="1033"/>
      <c r="F35" s="987">
        <v>2010</v>
      </c>
      <c r="G35" s="988"/>
      <c r="H35" s="988"/>
      <c r="I35" s="988"/>
      <c r="J35" s="988"/>
      <c r="K35" s="988"/>
      <c r="L35" s="989"/>
      <c r="M35" s="241"/>
      <c r="N35" s="241"/>
      <c r="P35" s="1040"/>
      <c r="Q35" s="1041"/>
      <c r="R35" s="987">
        <v>2010</v>
      </c>
      <c r="S35" s="989"/>
      <c r="T35" s="241"/>
    </row>
    <row r="36" spans="2:27" ht="39" customHeight="1" thickBot="1" x14ac:dyDescent="0.3">
      <c r="B36" s="1034"/>
      <c r="C36" s="1035"/>
      <c r="D36" s="1035"/>
      <c r="E36" s="1036"/>
      <c r="F36" s="1060" t="s">
        <v>58</v>
      </c>
      <c r="G36" s="1063" t="s">
        <v>59</v>
      </c>
      <c r="H36" s="1017" t="s">
        <v>30</v>
      </c>
      <c r="I36" s="1020" t="s">
        <v>78</v>
      </c>
      <c r="J36" s="1021"/>
      <c r="K36" s="1021"/>
      <c r="L36" s="1022"/>
      <c r="M36" s="480"/>
      <c r="N36" s="480"/>
      <c r="P36" s="1023" t="s">
        <v>2</v>
      </c>
      <c r="Q36" s="1024"/>
      <c r="R36" s="523" t="s">
        <v>4</v>
      </c>
      <c r="S36" s="477" t="s">
        <v>9</v>
      </c>
      <c r="T36" s="241"/>
      <c r="W36" s="301"/>
    </row>
    <row r="37" spans="2:27" ht="13.8" thickBot="1" x14ac:dyDescent="0.3">
      <c r="B37" s="1034"/>
      <c r="C37" s="1035"/>
      <c r="D37" s="1035"/>
      <c r="E37" s="1036"/>
      <c r="F37" s="1061"/>
      <c r="G37" s="1064"/>
      <c r="H37" s="1018"/>
      <c r="I37" s="1067" t="s">
        <v>5</v>
      </c>
      <c r="J37" s="1070"/>
      <c r="K37" s="1067" t="s">
        <v>9</v>
      </c>
      <c r="L37" s="1068"/>
      <c r="M37" s="1069"/>
      <c r="N37" s="1069"/>
      <c r="P37" s="1029" t="s">
        <v>86</v>
      </c>
      <c r="Q37" s="1030"/>
      <c r="R37" s="302">
        <v>3.01</v>
      </c>
      <c r="S37" s="303">
        <v>4.8</v>
      </c>
      <c r="T37" s="261"/>
    </row>
    <row r="38" spans="2:27" ht="13.8" thickBot="1" x14ac:dyDescent="0.3">
      <c r="B38" s="1037"/>
      <c r="C38" s="1038"/>
      <c r="D38" s="1038"/>
      <c r="E38" s="1039"/>
      <c r="F38" s="1062"/>
      <c r="G38" s="1065"/>
      <c r="H38" s="1019"/>
      <c r="I38" s="499" t="s">
        <v>34</v>
      </c>
      <c r="J38" s="500" t="s">
        <v>35</v>
      </c>
      <c r="K38" s="501" t="s">
        <v>34</v>
      </c>
      <c r="L38" s="502" t="s">
        <v>35</v>
      </c>
      <c r="M38" s="504"/>
      <c r="N38" s="504"/>
      <c r="P38" s="1042" t="s">
        <v>87</v>
      </c>
      <c r="Q38" s="1043"/>
      <c r="R38" s="636">
        <v>0.23</v>
      </c>
      <c r="S38" s="344">
        <v>0.4</v>
      </c>
      <c r="T38" s="97"/>
      <c r="W38" s="275"/>
    </row>
    <row r="39" spans="2:27" x14ac:dyDescent="0.25">
      <c r="B39" s="1053" t="s">
        <v>60</v>
      </c>
      <c r="C39" s="1054"/>
      <c r="D39" s="1054"/>
      <c r="E39" s="1055"/>
      <c r="F39" s="230" t="s">
        <v>61</v>
      </c>
      <c r="G39" s="212">
        <v>317.32</v>
      </c>
      <c r="H39" s="310">
        <v>309.37</v>
      </c>
      <c r="I39" s="437">
        <v>7.9</v>
      </c>
      <c r="J39" s="518">
        <f t="shared" ref="J39:J50" si="5">G39-I39</f>
        <v>309.42</v>
      </c>
      <c r="K39" s="508">
        <v>6.9</v>
      </c>
      <c r="L39" s="515">
        <f t="shared" ref="L39:L51" si="6">G39-K39</f>
        <v>310.42</v>
      </c>
      <c r="M39" s="586"/>
      <c r="N39" s="586"/>
      <c r="P39" s="1042" t="s">
        <v>88</v>
      </c>
      <c r="Q39" s="1043"/>
      <c r="R39" s="636">
        <v>0.37</v>
      </c>
      <c r="S39" s="344">
        <v>0.75</v>
      </c>
      <c r="T39" s="97"/>
    </row>
    <row r="40" spans="2:27" x14ac:dyDescent="0.25">
      <c r="B40" s="1014" t="s">
        <v>201</v>
      </c>
      <c r="C40" s="1015"/>
      <c r="D40" s="1015"/>
      <c r="E40" s="1016"/>
      <c r="F40" s="214" t="s">
        <v>62</v>
      </c>
      <c r="G40" s="217">
        <v>313.52999999999997</v>
      </c>
      <c r="H40" s="316">
        <v>308.08</v>
      </c>
      <c r="I40" s="721">
        <v>4.8600000000000003</v>
      </c>
      <c r="J40" s="519">
        <f t="shared" si="5"/>
        <v>308.66999999999996</v>
      </c>
      <c r="K40" s="509">
        <v>4.75</v>
      </c>
      <c r="L40" s="516">
        <f t="shared" si="6"/>
        <v>308.77999999999997</v>
      </c>
      <c r="M40" s="586"/>
      <c r="N40" s="586"/>
      <c r="P40" s="1042" t="s">
        <v>89</v>
      </c>
      <c r="Q40" s="1043"/>
      <c r="R40" s="636">
        <v>0.28000000000000003</v>
      </c>
      <c r="S40" s="344">
        <v>0.28999999999999998</v>
      </c>
      <c r="T40" s="227"/>
    </row>
    <row r="41" spans="2:27" ht="13.8" thickBot="1" x14ac:dyDescent="0.3">
      <c r="B41" s="1014" t="s">
        <v>202</v>
      </c>
      <c r="C41" s="1015"/>
      <c r="D41" s="1015"/>
      <c r="E41" s="1016"/>
      <c r="F41" s="214" t="s">
        <v>63</v>
      </c>
      <c r="G41" s="218">
        <v>322.39999999999998</v>
      </c>
      <c r="H41" s="316">
        <v>307.35000000000002</v>
      </c>
      <c r="I41" s="721">
        <v>14.06</v>
      </c>
      <c r="J41" s="519">
        <f t="shared" si="5"/>
        <v>308.33999999999997</v>
      </c>
      <c r="K41" s="510">
        <v>13.85</v>
      </c>
      <c r="L41" s="516">
        <f t="shared" si="6"/>
        <v>308.54999999999995</v>
      </c>
      <c r="M41" s="586"/>
      <c r="N41" s="586"/>
      <c r="P41" s="1045" t="s">
        <v>90</v>
      </c>
      <c r="Q41" s="1046"/>
      <c r="R41" s="671">
        <v>1.7999999999999999E-2</v>
      </c>
      <c r="S41" s="514">
        <v>0.03</v>
      </c>
      <c r="T41" s="227"/>
    </row>
    <row r="42" spans="2:27" ht="13.8" thickBot="1" x14ac:dyDescent="0.3">
      <c r="B42" s="1014" t="s">
        <v>203</v>
      </c>
      <c r="C42" s="1056"/>
      <c r="D42" s="1056"/>
      <c r="E42" s="1057"/>
      <c r="F42" s="214" t="s">
        <v>64</v>
      </c>
      <c r="G42" s="217">
        <v>318.75</v>
      </c>
      <c r="H42" s="316">
        <v>307.60000000000002</v>
      </c>
      <c r="I42" s="721">
        <v>10.46</v>
      </c>
      <c r="J42" s="519">
        <f t="shared" si="5"/>
        <v>308.29000000000002</v>
      </c>
      <c r="K42" s="509">
        <v>10.220000000000001</v>
      </c>
      <c r="L42" s="516">
        <f t="shared" si="6"/>
        <v>308.52999999999997</v>
      </c>
      <c r="M42" s="586"/>
      <c r="N42" s="586"/>
    </row>
    <row r="43" spans="2:27" ht="13.8" thickBot="1" x14ac:dyDescent="0.3">
      <c r="B43" s="1014" t="s">
        <v>204</v>
      </c>
      <c r="C43" s="1015"/>
      <c r="D43" s="1015"/>
      <c r="E43" s="1016"/>
      <c r="F43" s="214" t="s">
        <v>65</v>
      </c>
      <c r="G43" s="217">
        <v>331.54</v>
      </c>
      <c r="H43" s="316">
        <v>308.99</v>
      </c>
      <c r="I43" s="721">
        <v>21.75</v>
      </c>
      <c r="J43" s="519">
        <f t="shared" si="5"/>
        <v>309.79000000000002</v>
      </c>
      <c r="K43" s="509">
        <v>21.4</v>
      </c>
      <c r="L43" s="516">
        <f t="shared" si="6"/>
        <v>310.14000000000004</v>
      </c>
      <c r="M43" s="586"/>
      <c r="N43" s="586"/>
      <c r="P43" s="323"/>
      <c r="Q43" s="987">
        <v>2010</v>
      </c>
      <c r="R43" s="988"/>
      <c r="S43" s="988"/>
      <c r="T43" s="988"/>
      <c r="U43" s="988"/>
      <c r="V43" s="988"/>
      <c r="W43" s="988"/>
      <c r="X43" s="988"/>
      <c r="Y43" s="988"/>
      <c r="Z43" s="988"/>
      <c r="AA43" s="989"/>
    </row>
    <row r="44" spans="2:27" ht="13.8" thickBot="1" x14ac:dyDescent="0.3">
      <c r="B44" s="1014" t="s">
        <v>205</v>
      </c>
      <c r="C44" s="1015"/>
      <c r="D44" s="1015"/>
      <c r="E44" s="1016"/>
      <c r="F44" s="214" t="s">
        <v>66</v>
      </c>
      <c r="G44" s="217">
        <v>323.19</v>
      </c>
      <c r="H44" s="316">
        <v>320.58999999999997</v>
      </c>
      <c r="I44" s="721">
        <v>14.17</v>
      </c>
      <c r="J44" s="516">
        <f t="shared" si="5"/>
        <v>309.02</v>
      </c>
      <c r="K44" s="509">
        <v>14.77</v>
      </c>
      <c r="L44" s="519">
        <f t="shared" si="6"/>
        <v>308.42</v>
      </c>
      <c r="M44" s="586"/>
      <c r="N44" s="586"/>
      <c r="P44" s="524" t="s">
        <v>2</v>
      </c>
      <c r="Q44" s="326" t="s">
        <v>91</v>
      </c>
      <c r="R44" s="244" t="s">
        <v>3</v>
      </c>
      <c r="S44" s="244" t="s">
        <v>4</v>
      </c>
      <c r="T44" s="244" t="s">
        <v>5</v>
      </c>
      <c r="U44" s="325" t="s">
        <v>6</v>
      </c>
      <c r="V44" s="244" t="s">
        <v>7</v>
      </c>
      <c r="W44" s="326" t="s">
        <v>8</v>
      </c>
      <c r="X44" s="244" t="s">
        <v>9</v>
      </c>
      <c r="Y44" s="325" t="s">
        <v>10</v>
      </c>
      <c r="Z44" s="325" t="s">
        <v>11</v>
      </c>
      <c r="AA44" s="327" t="s">
        <v>12</v>
      </c>
    </row>
    <row r="45" spans="2:27" x14ac:dyDescent="0.25">
      <c r="B45" s="1014" t="s">
        <v>206</v>
      </c>
      <c r="C45" s="1015"/>
      <c r="D45" s="1015"/>
      <c r="E45" s="1016"/>
      <c r="F45" s="214" t="s">
        <v>67</v>
      </c>
      <c r="G45" s="217">
        <v>328.24</v>
      </c>
      <c r="H45" s="316">
        <v>308.79000000000002</v>
      </c>
      <c r="I45" s="721">
        <v>18.739999999999998</v>
      </c>
      <c r="J45" s="519">
        <f t="shared" si="5"/>
        <v>309.5</v>
      </c>
      <c r="K45" s="509">
        <v>18.260000000000002</v>
      </c>
      <c r="L45" s="516">
        <f t="shared" si="6"/>
        <v>309.98</v>
      </c>
      <c r="M45" s="586"/>
      <c r="N45" s="586"/>
      <c r="P45" s="328" t="s">
        <v>93</v>
      </c>
      <c r="Q45" s="637"/>
      <c r="R45" s="640">
        <v>2.8</v>
      </c>
      <c r="S45" s="639"/>
      <c r="T45" s="639"/>
      <c r="U45" s="638">
        <v>7.8</v>
      </c>
      <c r="V45" s="639"/>
      <c r="W45" s="641"/>
      <c r="X45" s="639">
        <v>6.5</v>
      </c>
      <c r="Y45" s="642"/>
      <c r="Z45" s="642"/>
      <c r="AA45" s="643">
        <v>5.3</v>
      </c>
    </row>
    <row r="46" spans="2:27" x14ac:dyDescent="0.25">
      <c r="B46" s="1014" t="s">
        <v>207</v>
      </c>
      <c r="C46" s="1015"/>
      <c r="D46" s="1015"/>
      <c r="E46" s="1016"/>
      <c r="F46" s="214" t="s">
        <v>68</v>
      </c>
      <c r="G46" s="217">
        <v>331.59</v>
      </c>
      <c r="H46" s="316">
        <v>308.94</v>
      </c>
      <c r="I46" s="721">
        <v>21.86</v>
      </c>
      <c r="J46" s="519">
        <f t="shared" si="5"/>
        <v>309.72999999999996</v>
      </c>
      <c r="K46" s="509">
        <v>21.3</v>
      </c>
      <c r="L46" s="516">
        <f t="shared" si="6"/>
        <v>310.28999999999996</v>
      </c>
      <c r="M46" s="586"/>
      <c r="N46" s="586"/>
      <c r="P46" s="334" t="s">
        <v>94</v>
      </c>
      <c r="Q46" s="687">
        <v>0.35</v>
      </c>
      <c r="R46" s="688"/>
      <c r="S46" s="650">
        <v>0.43</v>
      </c>
      <c r="T46" s="646"/>
      <c r="U46" s="655">
        <v>1.2</v>
      </c>
      <c r="V46" s="646"/>
      <c r="W46" s="651">
        <v>0.8</v>
      </c>
      <c r="X46" s="646"/>
      <c r="Y46" s="648">
        <v>0.55000000000000004</v>
      </c>
      <c r="Z46" s="648"/>
      <c r="AA46" s="652">
        <v>0.45</v>
      </c>
    </row>
    <row r="47" spans="2:27" x14ac:dyDescent="0.25">
      <c r="B47" s="1014" t="s">
        <v>208</v>
      </c>
      <c r="C47" s="1015"/>
      <c r="D47" s="1015"/>
      <c r="E47" s="1016"/>
      <c r="F47" s="214" t="s">
        <v>69</v>
      </c>
      <c r="G47" s="218">
        <v>328.5</v>
      </c>
      <c r="H47" s="316">
        <v>308.60000000000002</v>
      </c>
      <c r="I47" s="721">
        <v>19.010000000000002</v>
      </c>
      <c r="J47" s="519">
        <f t="shared" si="5"/>
        <v>309.49</v>
      </c>
      <c r="K47" s="510">
        <v>18.559999999999999</v>
      </c>
      <c r="L47" s="516">
        <f t="shared" si="6"/>
        <v>309.94</v>
      </c>
      <c r="M47" s="586"/>
      <c r="N47" s="586"/>
      <c r="P47" s="334" t="s">
        <v>95</v>
      </c>
      <c r="Q47" s="644"/>
      <c r="R47" s="688">
        <v>5.4</v>
      </c>
      <c r="S47" s="646"/>
      <c r="T47" s="646"/>
      <c r="U47" s="655">
        <v>8.6999999999999993</v>
      </c>
      <c r="V47" s="646"/>
      <c r="W47" s="651"/>
      <c r="X47" s="646">
        <v>7</v>
      </c>
      <c r="Y47" s="648"/>
      <c r="Z47" s="648"/>
      <c r="AA47" s="652">
        <v>5.9</v>
      </c>
    </row>
    <row r="48" spans="2:27" x14ac:dyDescent="0.25">
      <c r="B48" s="1014" t="s">
        <v>209</v>
      </c>
      <c r="C48" s="1015"/>
      <c r="D48" s="1015"/>
      <c r="E48" s="1016"/>
      <c r="F48" s="214" t="s">
        <v>70</v>
      </c>
      <c r="G48" s="218">
        <v>330.6</v>
      </c>
      <c r="H48" s="316">
        <v>309</v>
      </c>
      <c r="I48" s="721">
        <v>20.89</v>
      </c>
      <c r="J48" s="519">
        <f t="shared" si="5"/>
        <v>309.71000000000004</v>
      </c>
      <c r="K48" s="509">
        <v>20.78</v>
      </c>
      <c r="L48" s="516">
        <f t="shared" si="6"/>
        <v>309.82000000000005</v>
      </c>
      <c r="M48" s="586"/>
      <c r="N48" s="586"/>
      <c r="P48" s="334" t="s">
        <v>96</v>
      </c>
      <c r="Q48" s="644"/>
      <c r="R48" s="688">
        <v>4.7</v>
      </c>
      <c r="S48" s="646"/>
      <c r="T48" s="646"/>
      <c r="U48" s="655">
        <v>9.5</v>
      </c>
      <c r="V48" s="646"/>
      <c r="W48" s="651"/>
      <c r="X48" s="646">
        <v>8</v>
      </c>
      <c r="Y48" s="648"/>
      <c r="Z48" s="648"/>
      <c r="AA48" s="652">
        <v>5.7</v>
      </c>
    </row>
    <row r="49" spans="2:27" x14ac:dyDescent="0.25">
      <c r="B49" s="1014" t="s">
        <v>97</v>
      </c>
      <c r="C49" s="1015"/>
      <c r="D49" s="1015"/>
      <c r="E49" s="1016"/>
      <c r="F49" s="214" t="s">
        <v>72</v>
      </c>
      <c r="G49" s="217">
        <v>329.93</v>
      </c>
      <c r="H49" s="316">
        <v>308.43</v>
      </c>
      <c r="I49" s="721">
        <v>20.48</v>
      </c>
      <c r="J49" s="519">
        <f t="shared" si="5"/>
        <v>309.45</v>
      </c>
      <c r="K49" s="509">
        <v>19.96</v>
      </c>
      <c r="L49" s="516">
        <f t="shared" si="6"/>
        <v>309.97000000000003</v>
      </c>
      <c r="M49" s="586"/>
      <c r="N49" s="586"/>
      <c r="P49" s="334" t="s">
        <v>98</v>
      </c>
      <c r="Q49" s="687">
        <v>3.8</v>
      </c>
      <c r="R49" s="654"/>
      <c r="S49" s="646">
        <v>4</v>
      </c>
      <c r="T49" s="646"/>
      <c r="U49" s="655">
        <v>6.2</v>
      </c>
      <c r="V49" s="646"/>
      <c r="W49" s="651">
        <v>4.9000000000000004</v>
      </c>
      <c r="X49" s="646"/>
      <c r="Y49" s="648">
        <v>4.3</v>
      </c>
      <c r="Z49" s="648"/>
      <c r="AA49" s="652">
        <v>4.5</v>
      </c>
    </row>
    <row r="50" spans="2:27" x14ac:dyDescent="0.25">
      <c r="B50" s="1014" t="s">
        <v>73</v>
      </c>
      <c r="C50" s="1015"/>
      <c r="D50" s="1015"/>
      <c r="E50" s="1016"/>
      <c r="F50" s="214" t="s">
        <v>74</v>
      </c>
      <c r="G50" s="217">
        <v>323.06</v>
      </c>
      <c r="H50" s="316">
        <v>307.45999999999998</v>
      </c>
      <c r="I50" s="721">
        <v>14.57</v>
      </c>
      <c r="J50" s="519">
        <f t="shared" si="5"/>
        <v>308.49</v>
      </c>
      <c r="K50" s="509">
        <v>14.45</v>
      </c>
      <c r="L50" s="516">
        <f t="shared" si="6"/>
        <v>308.61</v>
      </c>
      <c r="M50" s="586"/>
      <c r="N50" s="586"/>
      <c r="P50" s="334" t="s">
        <v>99</v>
      </c>
      <c r="Q50" s="687">
        <v>4.0999999999999996</v>
      </c>
      <c r="R50" s="654"/>
      <c r="S50" s="646">
        <v>4.7</v>
      </c>
      <c r="T50" s="646"/>
      <c r="U50" s="655">
        <v>8</v>
      </c>
      <c r="V50" s="646"/>
      <c r="W50" s="651">
        <v>6.3</v>
      </c>
      <c r="X50" s="646"/>
      <c r="Y50" s="648">
        <v>5.2</v>
      </c>
      <c r="Z50" s="648"/>
      <c r="AA50" s="652">
        <v>4.9000000000000004</v>
      </c>
    </row>
    <row r="51" spans="2:27" ht="13.8" x14ac:dyDescent="0.25">
      <c r="B51" s="1014" t="s">
        <v>211</v>
      </c>
      <c r="C51" s="1015"/>
      <c r="D51" s="1015"/>
      <c r="E51" s="1016"/>
      <c r="F51" s="214"/>
      <c r="G51" s="220">
        <v>0.15</v>
      </c>
      <c r="H51" s="316">
        <v>20.149999999999999</v>
      </c>
      <c r="I51" s="721">
        <v>19.3</v>
      </c>
      <c r="J51" s="519">
        <v>19.16</v>
      </c>
      <c r="K51" s="509">
        <v>19.079999999999998</v>
      </c>
      <c r="L51" s="516">
        <f t="shared" si="6"/>
        <v>-18.93</v>
      </c>
      <c r="M51" s="586"/>
      <c r="N51" s="586"/>
      <c r="P51" s="334" t="s">
        <v>100</v>
      </c>
      <c r="Q51" s="644"/>
      <c r="R51" s="654">
        <v>10.9</v>
      </c>
      <c r="S51" s="646"/>
      <c r="T51" s="646"/>
      <c r="U51" s="655">
        <v>14.2</v>
      </c>
      <c r="V51" s="646"/>
      <c r="W51" s="651"/>
      <c r="X51" s="650">
        <v>9.6</v>
      </c>
      <c r="Y51" s="648"/>
      <c r="Z51" s="648"/>
      <c r="AA51" s="652">
        <v>12.5</v>
      </c>
    </row>
    <row r="52" spans="2:27" x14ac:dyDescent="0.25">
      <c r="B52" s="1014" t="s">
        <v>212</v>
      </c>
      <c r="C52" s="1015"/>
      <c r="D52" s="1015"/>
      <c r="E52" s="1016"/>
      <c r="F52" s="214">
        <v>184</v>
      </c>
      <c r="G52" s="217">
        <v>308.17</v>
      </c>
      <c r="H52" s="316">
        <v>305.42</v>
      </c>
      <c r="I52" s="721">
        <v>1.46</v>
      </c>
      <c r="J52" s="519">
        <f>G52-I52</f>
        <v>306.71000000000004</v>
      </c>
      <c r="K52" s="509">
        <v>1.4</v>
      </c>
      <c r="L52" s="516">
        <f>G52-K52</f>
        <v>306.77000000000004</v>
      </c>
      <c r="M52" s="586"/>
      <c r="N52" s="586"/>
      <c r="P52" s="334" t="s">
        <v>101</v>
      </c>
      <c r="Q52" s="687">
        <v>1.3</v>
      </c>
      <c r="R52" s="654"/>
      <c r="S52" s="646">
        <v>3.6</v>
      </c>
      <c r="T52" s="646"/>
      <c r="U52" s="655">
        <v>5.3</v>
      </c>
      <c r="V52" s="646"/>
      <c r="W52" s="651">
        <v>3.2</v>
      </c>
      <c r="X52" s="646"/>
      <c r="Y52" s="648">
        <v>2.1</v>
      </c>
      <c r="Z52" s="648"/>
      <c r="AA52" s="652">
        <v>4.5</v>
      </c>
    </row>
    <row r="53" spans="2:27" x14ac:dyDescent="0.25">
      <c r="B53" s="1014" t="s">
        <v>213</v>
      </c>
      <c r="C53" s="1015"/>
      <c r="D53" s="1015"/>
      <c r="E53" s="1016"/>
      <c r="F53" s="214" t="s">
        <v>75</v>
      </c>
      <c r="G53" s="218">
        <v>311</v>
      </c>
      <c r="H53" s="316">
        <v>306.2</v>
      </c>
      <c r="I53" s="721">
        <v>2.48</v>
      </c>
      <c r="J53" s="519">
        <f>G53-I53</f>
        <v>308.52</v>
      </c>
      <c r="K53" s="510">
        <v>2.44</v>
      </c>
      <c r="L53" s="516">
        <f>G53-K53</f>
        <v>308.56</v>
      </c>
      <c r="M53" s="586"/>
      <c r="N53" s="586"/>
      <c r="P53" s="334" t="s">
        <v>102</v>
      </c>
      <c r="Q53" s="644"/>
      <c r="R53" s="688">
        <v>4</v>
      </c>
      <c r="S53" s="646"/>
      <c r="T53" s="646"/>
      <c r="U53" s="655">
        <v>5.5</v>
      </c>
      <c r="V53" s="646"/>
      <c r="W53" s="651"/>
      <c r="X53" s="646">
        <v>4.0999999999999996</v>
      </c>
      <c r="Y53" s="648"/>
      <c r="Z53" s="648"/>
      <c r="AA53" s="652">
        <v>3.9</v>
      </c>
    </row>
    <row r="54" spans="2:27" ht="13.8" thickBot="1" x14ac:dyDescent="0.3">
      <c r="B54" s="1014" t="s">
        <v>214</v>
      </c>
      <c r="C54" s="1015"/>
      <c r="D54" s="1015"/>
      <c r="E54" s="1016"/>
      <c r="F54" s="214" t="s">
        <v>76</v>
      </c>
      <c r="G54" s="217">
        <v>287.82</v>
      </c>
      <c r="H54" s="316">
        <v>282.47000000000003</v>
      </c>
      <c r="I54" s="721">
        <v>1.91</v>
      </c>
      <c r="J54" s="519">
        <f>G54-I54</f>
        <v>285.90999999999997</v>
      </c>
      <c r="K54" s="509">
        <v>1.9</v>
      </c>
      <c r="L54" s="516">
        <f>G54-K54</f>
        <v>285.92</v>
      </c>
      <c r="M54" s="586"/>
      <c r="N54" s="586"/>
      <c r="P54" s="346" t="s">
        <v>103</v>
      </c>
      <c r="Q54" s="660"/>
      <c r="R54" s="704">
        <v>16.5</v>
      </c>
      <c r="S54" s="662"/>
      <c r="T54" s="662"/>
      <c r="U54" s="686">
        <v>28.9</v>
      </c>
      <c r="V54" s="662"/>
      <c r="W54" s="663"/>
      <c r="X54" s="664">
        <v>12.5</v>
      </c>
      <c r="Y54" s="665"/>
      <c r="Z54" s="665"/>
      <c r="AA54" s="666">
        <v>25</v>
      </c>
    </row>
    <row r="55" spans="2:27" ht="13.8" thickBot="1" x14ac:dyDescent="0.3">
      <c r="B55" s="1050" t="s">
        <v>215</v>
      </c>
      <c r="C55" s="1051"/>
      <c r="D55" s="1051"/>
      <c r="E55" s="1052"/>
      <c r="F55" s="226" t="s">
        <v>77</v>
      </c>
      <c r="G55" s="224">
        <v>311.75</v>
      </c>
      <c r="H55" s="354" t="s">
        <v>29</v>
      </c>
      <c r="I55" s="722">
        <v>3.11</v>
      </c>
      <c r="J55" s="517">
        <f>G55-I55</f>
        <v>308.64</v>
      </c>
      <c r="K55" s="511">
        <v>3.45</v>
      </c>
      <c r="L55" s="520">
        <f>G55-K55</f>
        <v>308.3</v>
      </c>
      <c r="M55" s="586"/>
      <c r="N55" s="586"/>
      <c r="P55" s="357" t="s">
        <v>104</v>
      </c>
      <c r="Q55" s="667" t="str">
        <f>[1]souhrn!D13</f>
        <v>-</v>
      </c>
      <c r="R55" s="668" t="str">
        <f>[1]souhrn!E13</f>
        <v>-</v>
      </c>
      <c r="S55" s="668" t="str">
        <f>[1]souhrn!F13</f>
        <v>-</v>
      </c>
      <c r="T55" s="668" t="str">
        <f>[1]souhrn!G13</f>
        <v>-</v>
      </c>
      <c r="U55" s="668" t="str">
        <f>[1]souhrn!H13</f>
        <v>-</v>
      </c>
      <c r="V55" s="668" t="str">
        <f>[1]souhrn!I13</f>
        <v>-</v>
      </c>
      <c r="W55" s="668" t="str">
        <f>[1]souhrn!J13</f>
        <v>-</v>
      </c>
      <c r="X55" s="668" t="str">
        <f>[1]souhrn!K13</f>
        <v>-</v>
      </c>
      <c r="Y55" s="668"/>
      <c r="Z55" s="668"/>
      <c r="AA55" s="92" t="s">
        <v>29</v>
      </c>
    </row>
    <row r="57" spans="2:27" x14ac:dyDescent="0.25">
      <c r="O57" s="98"/>
    </row>
  </sheetData>
  <mergeCells count="59">
    <mergeCell ref="B2:V2"/>
    <mergeCell ref="B4:V4"/>
    <mergeCell ref="F8:O8"/>
    <mergeCell ref="F9:G9"/>
    <mergeCell ref="H9:I9"/>
    <mergeCell ref="J9:K9"/>
    <mergeCell ref="L9:M9"/>
    <mergeCell ref="N9:O9"/>
    <mergeCell ref="B10:B11"/>
    <mergeCell ref="C10:C11"/>
    <mergeCell ref="D10:D11"/>
    <mergeCell ref="E10:E11"/>
    <mergeCell ref="F26:O26"/>
    <mergeCell ref="F10:O10"/>
    <mergeCell ref="F24:O24"/>
    <mergeCell ref="F25:G25"/>
    <mergeCell ref="H25:I25"/>
    <mergeCell ref="J25:K25"/>
    <mergeCell ref="L25:M25"/>
    <mergeCell ref="N25:O25"/>
    <mergeCell ref="B26:B27"/>
    <mergeCell ref="C26:C27"/>
    <mergeCell ref="D26:D27"/>
    <mergeCell ref="E26:E27"/>
    <mergeCell ref="R35:S35"/>
    <mergeCell ref="F36:F38"/>
    <mergeCell ref="G36:G38"/>
    <mergeCell ref="H36:H38"/>
    <mergeCell ref="P36:Q36"/>
    <mergeCell ref="I37:J37"/>
    <mergeCell ref="I36:L36"/>
    <mergeCell ref="P39:Q39"/>
    <mergeCell ref="B40:E40"/>
    <mergeCell ref="P40:Q40"/>
    <mergeCell ref="K37:L37"/>
    <mergeCell ref="M37:N37"/>
    <mergeCell ref="P37:Q37"/>
    <mergeCell ref="P38:Q38"/>
    <mergeCell ref="B35:E38"/>
    <mergeCell ref="P35:Q35"/>
    <mergeCell ref="F35:L35"/>
    <mergeCell ref="B39:E39"/>
    <mergeCell ref="P41:Q41"/>
    <mergeCell ref="B42:E42"/>
    <mergeCell ref="B43:E43"/>
    <mergeCell ref="Q43:AA43"/>
    <mergeCell ref="B41:E41"/>
    <mergeCell ref="B55:E55"/>
    <mergeCell ref="B48:E48"/>
    <mergeCell ref="B49:E49"/>
    <mergeCell ref="B50:E50"/>
    <mergeCell ref="B51:E51"/>
    <mergeCell ref="B52:E52"/>
    <mergeCell ref="B53:E53"/>
    <mergeCell ref="B44:E44"/>
    <mergeCell ref="B45:E45"/>
    <mergeCell ref="B46:E46"/>
    <mergeCell ref="B54:E54"/>
    <mergeCell ref="B47:E47"/>
  </mergeCells>
  <phoneticPr fontId="0" type="noConversion"/>
  <pageMargins left="0" right="0" top="0.55118110236220474" bottom="0.47244094488188981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21</vt:i4>
      </vt:variant>
      <vt:variant>
        <vt:lpstr>grafy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34" baseType="lpstr">
      <vt:lpstr>přehled (2014)</vt:lpstr>
      <vt:lpstr>přehled (2016)</vt:lpstr>
      <vt:lpstr>přehled (2015)</vt:lpstr>
      <vt:lpstr>2016_pr</vt:lpstr>
      <vt:lpstr>2015_př.4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Mimra</vt:lpstr>
      <vt:lpstr>přehled</vt:lpstr>
      <vt:lpstr>návrh 15</vt:lpstr>
      <vt:lpstr>VPM 2010</vt:lpstr>
      <vt:lpstr>jakost</vt:lpstr>
      <vt:lpstr>předlohy</vt:lpstr>
      <vt:lpstr>List1</vt:lpstr>
      <vt:lpstr>p. Mimra</vt:lpstr>
      <vt:lpstr>"P" (2)</vt:lpstr>
      <vt:lpstr>"P"</vt:lpstr>
      <vt:lpstr>"M"</vt:lpstr>
      <vt:lpstr>STUDNY</vt:lpstr>
      <vt:lpstr>STUDNY (2)</vt:lpstr>
      <vt:lpstr>STUDNY (3)</vt:lpstr>
      <vt:lpstr>přelivy</vt:lpstr>
      <vt:lpstr>"V"</vt:lpstr>
      <vt:lpstr>V 14</vt:lpstr>
      <vt:lpstr>M 14</vt:lpstr>
      <vt:lpstr>P 14</vt:lpstr>
      <vt:lpstr>předlohy!_Toc59858840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meissnerova</dc:creator>
  <cp:lastModifiedBy>Hlavová Miroslava</cp:lastModifiedBy>
  <cp:lastPrinted>2017-09-06T12:50:45Z</cp:lastPrinted>
  <dcterms:created xsi:type="dcterms:W3CDTF">2008-01-18T14:14:24Z</dcterms:created>
  <dcterms:modified xsi:type="dcterms:W3CDTF">2017-09-15T07:20:44Z</dcterms:modified>
</cp:coreProperties>
</file>