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I:\KU-data\SM-ekonom\krajské\rok 2019\Finan vypořádání 2019\zadání KÚ k FV\Formuláře školy\"/>
    </mc:Choice>
  </mc:AlternateContent>
  <xr:revisionPtr revIDLastSave="0" documentId="13_ncr:1_{6EF0BBC7-EEFD-44EC-AD28-9D1E49224BCA}" xr6:coauthVersionLast="36" xr6:coauthVersionMax="36" xr10:uidLastSave="{00000000-0000-0000-0000-000000000000}"/>
  <bookViews>
    <workbookView xWindow="-120" yWindow="-120" windowWidth="19440" windowHeight="15000" xr2:uid="{00000000-000D-0000-FFFF-FFFF00000000}"/>
  </bookViews>
  <sheets>
    <sheet name="formulář pro kalkulaci" sheetId="1" r:id="rId1"/>
    <sheet name="formulář příklad vyplnění" sheetId="2" r:id="rId2"/>
  </sheets>
  <definedNames>
    <definedName name="_xlnm.Print_Area" localSheetId="0">'formulář pro kalkulaci'!$A$1:$F$33</definedName>
    <definedName name="_xlnm.Print_Area" localSheetId="1">'formulář příklad vyplnění'!$A$1:$F$33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E23" i="2"/>
  <c r="E17" i="2"/>
  <c r="E18" i="2" s="1"/>
  <c r="D17" i="2"/>
  <c r="D18" i="2" s="1"/>
  <c r="D24" i="2" s="1"/>
  <c r="D25" i="2" s="1"/>
  <c r="E16" i="2"/>
  <c r="D16" i="2"/>
  <c r="E15" i="2"/>
  <c r="D15" i="2"/>
  <c r="D19" i="2" l="1"/>
  <c r="E19" i="2"/>
  <c r="D27" i="2"/>
  <c r="D28" i="2" s="1"/>
  <c r="C27" i="2"/>
  <c r="C24" i="2"/>
  <c r="C25" i="2" l="1"/>
  <c r="E24" i="2"/>
  <c r="E25" i="2" s="1"/>
  <c r="E27" i="2"/>
  <c r="E28" i="2" s="1"/>
  <c r="C28" i="2"/>
  <c r="E17" i="1"/>
  <c r="D17" i="1"/>
  <c r="D18" i="1" s="1"/>
  <c r="E18" i="1" l="1"/>
  <c r="D19" i="1"/>
  <c r="D24" i="1"/>
  <c r="C24" i="1"/>
  <c r="E16" i="1"/>
  <c r="D16" i="1"/>
  <c r="E19" i="1" l="1"/>
  <c r="C27" i="1"/>
  <c r="D27" i="1"/>
  <c r="D28" i="1" s="1"/>
  <c r="C25" i="1"/>
  <c r="E24" i="1"/>
  <c r="C28" i="1" l="1"/>
  <c r="E27" i="1"/>
  <c r="E28" i="1" s="1"/>
  <c r="D25" i="1"/>
  <c r="E25" i="1"/>
</calcChain>
</file>

<file path=xl/sharedStrings.xml><?xml version="1.0" encoding="utf-8"?>
<sst xmlns="http://schemas.openxmlformats.org/spreadsheetml/2006/main" count="112" uniqueCount="63">
  <si>
    <t xml:space="preserve">Podpora financování základních a středních škol při zavádění změny systému financování regionálního školství </t>
  </si>
  <si>
    <t>základní škola</t>
  </si>
  <si>
    <t>střední škola</t>
  </si>
  <si>
    <t xml:space="preserve">součást   </t>
  </si>
  <si>
    <t>zpracoval:</t>
  </si>
  <si>
    <t>tel.:</t>
  </si>
  <si>
    <t>mail:</t>
  </si>
  <si>
    <t>schválil:</t>
  </si>
  <si>
    <t>dne:</t>
  </si>
  <si>
    <t>č. ř.</t>
  </si>
  <si>
    <t xml:space="preserve">název školy:   </t>
  </si>
  <si>
    <t>adresa školy:</t>
  </si>
  <si>
    <t>RED IZO:</t>
  </si>
  <si>
    <t>Vyhodnocení čerpání dotace z rozvojového programu MŠMT pro rok 2019</t>
  </si>
  <si>
    <t>úvazek zaměstnanců, na který je nutno dotaci z RP vázat a vrátit při fin. vypořádání</t>
  </si>
  <si>
    <t xml:space="preserve">Jde o přepočtené úvazky kmenových pedagogů ve škol. roce 2018/19, vyčíslené v podané žádosti o dotaci, tj. úvazky finančně zajištěné z přidělených prostředků na přímé NIV (normat. rozpis + projednání), bez úvazků na PO s NFN. </t>
  </si>
  <si>
    <r>
      <rPr>
        <b/>
        <sz val="11"/>
        <color theme="1"/>
        <rFont val="Times New Roman"/>
        <family val="1"/>
        <charset val="238"/>
      </rPr>
      <t>schválené navýšení přepočteného úvazku</t>
    </r>
    <r>
      <rPr>
        <sz val="11"/>
        <color theme="1"/>
        <rFont val="Times New Roman"/>
        <family val="1"/>
        <charset val="238"/>
      </rPr>
      <t xml:space="preserve"> pedagogických pracovníků </t>
    </r>
    <r>
      <rPr>
        <b/>
        <sz val="11"/>
        <color theme="1"/>
        <rFont val="Times New Roman"/>
        <family val="1"/>
        <charset val="238"/>
      </rPr>
      <t>na období 9.-12. 2019 z RP</t>
    </r>
    <r>
      <rPr>
        <sz val="11"/>
        <color theme="1"/>
        <rFont val="Times New Roman"/>
        <family val="1"/>
        <charset val="238"/>
      </rPr>
      <t xml:space="preserve"> (</t>
    </r>
    <r>
      <rPr>
        <i/>
        <sz val="11"/>
        <color theme="1"/>
        <rFont val="Times New Roman"/>
        <family val="1"/>
        <charset val="238"/>
      </rPr>
      <t>údaj dle rozhodnutí o poskytnutí dotace)</t>
    </r>
  </si>
  <si>
    <r>
      <t xml:space="preserve">výše skutečné normativní úpravy úvazku učitelů dle změny výkonů v září, propočet dle skutečnosti (úpravy v září, říjnu) </t>
    </r>
    <r>
      <rPr>
        <b/>
        <i/>
        <sz val="11"/>
        <color theme="1"/>
        <rFont val="Times New Roman"/>
        <family val="1"/>
        <charset val="238"/>
      </rPr>
      <t>(dle kalkulací KÚ/ obcí III)</t>
    </r>
  </si>
  <si>
    <t>Jde o přepočtené úvazky pedagogů k 30.9. plánované v době podání žádosti o dotaci pro danou součást, bez úvazků financovaných z podpůrných opatření s NFN (kryto z přímých NIV + toho RP)</t>
  </si>
  <si>
    <r>
      <t xml:space="preserve">výše normativní úpravy úvazku učitelů dle změny výkonů v září, předpokládaná v žádosti při propočtu velikosti úvazku požadovaného z RP </t>
    </r>
    <r>
      <rPr>
        <i/>
        <sz val="11"/>
        <color theme="1"/>
        <rFont val="Times New Roman"/>
        <family val="1"/>
        <charset val="238"/>
      </rPr>
      <t>(údaj ze žádosti o dotaci)</t>
    </r>
  </si>
  <si>
    <t>očekávaná úprava normat. úvazků s ohlasem na počty žáků v září 2019 - předpoklád v době podání žádosti o dotaci; údaj přímo ovlivnil výši úvazku krytého z RP</t>
  </si>
  <si>
    <t>provedená úprava normat. úvazků s ohlasem na počty žáků v září 2019, popř. zpřesnění v říjnu, která byla podkladem pro provedenou úpravu rozpočtu dotace na přímé NIV (změny fin. pokrytí platů)</t>
  </si>
  <si>
    <t>platy</t>
  </si>
  <si>
    <t>NIV celkem</t>
  </si>
  <si>
    <t>Realizované zvýšení limitu přepočteného počtu pedagogických pracovníků školy</t>
  </si>
  <si>
    <r>
      <t xml:space="preserve">úvazek, dopočtený dle údajů uvedených v žádosti v květnu, který byl následně  pokryt dotací z MŠMT; nezahrnuje úvazky financované z podpůrných opatření s NFN; </t>
    </r>
    <r>
      <rPr>
        <b/>
        <i/>
        <sz val="11"/>
        <color theme="1"/>
        <rFont val="Calibri"/>
        <family val="2"/>
        <charset val="238"/>
        <scheme val="minor"/>
      </rPr>
      <t>ve formuláři k vyúčtování jako "Požadované zvýšení limitu přepočteného počtu pedagogických pracovníků základní/střední  školy"</t>
    </r>
  </si>
  <si>
    <t>vratka - objem vázaný na skutečné nečerpání úvazku</t>
  </si>
  <si>
    <t>objem prostředků k dispozici - čerpání dotace</t>
  </si>
  <si>
    <t>poskytnuto na činnost základí školy</t>
  </si>
  <si>
    <t>poskytnuto na činnost střední školy</t>
  </si>
  <si>
    <t>3a</t>
  </si>
  <si>
    <t>3b</t>
  </si>
  <si>
    <t>7a</t>
  </si>
  <si>
    <t>7b</t>
  </si>
  <si>
    <r>
      <t xml:space="preserve">skutečné přepočtené </t>
    </r>
    <r>
      <rPr>
        <b/>
        <i/>
        <sz val="11"/>
        <color theme="1"/>
        <rFont val="Calibri"/>
        <family val="2"/>
        <charset val="238"/>
        <scheme val="minor"/>
      </rPr>
      <t>úvazky pedagogů k 30.9.</t>
    </r>
    <r>
      <rPr>
        <i/>
        <sz val="11"/>
        <color theme="1"/>
        <rFont val="Calibri"/>
        <family val="2"/>
        <charset val="238"/>
        <scheme val="minor"/>
      </rPr>
      <t xml:space="preserve"> - celkem pro danou součást, bez úvazků financovaných z podpůrných opatření s NFN, popř. úvazků financovaných z jiných zdrojů</t>
    </r>
  </si>
  <si>
    <r>
      <t xml:space="preserve">skutečné úvazky pedagogů - </t>
    </r>
    <r>
      <rPr>
        <b/>
        <i/>
        <sz val="11"/>
        <color theme="1"/>
        <rFont val="Calibri"/>
        <family val="2"/>
        <charset val="238"/>
        <scheme val="minor"/>
      </rPr>
      <t>průměrný přepočtený evid. počet za období 9.-12.2019</t>
    </r>
    <r>
      <rPr>
        <i/>
        <sz val="11"/>
        <color theme="1"/>
        <rFont val="Calibri"/>
        <family val="2"/>
        <charset val="238"/>
        <scheme val="minor"/>
      </rPr>
      <t xml:space="preserve"> - celkem pro danou součást, bez úvazků financovaných z podpůrných opatření s NFN, popř. úvazků financovaných z jiných zdrojů</t>
    </r>
  </si>
  <si>
    <t>skutečné zvýšení limitu přepočteného počtu pedagogických pracovníků školy - zvýšený úvazek k 30.9.2019 nad rámec krytí zajištěného normat. Přepočtem dle výkonů v září</t>
  </si>
  <si>
    <r>
      <t xml:space="preserve">předpokládaný celkový limit přepočteného počtu pedagogických pracovníků k 30. 9. 2019 </t>
    </r>
    <r>
      <rPr>
        <i/>
        <sz val="11"/>
        <color theme="1"/>
        <rFont val="Times New Roman"/>
        <family val="1"/>
        <charset val="238"/>
      </rPr>
      <t>(údaj ze žádosti o dotaci)</t>
    </r>
  </si>
  <si>
    <t>Nevyužití zvýšení limitu přepočteného počtu pedagogických pracovníků školy / vázání prostředků</t>
  </si>
  <si>
    <t>Kalkulace pro vypořádání dotace v Kč</t>
  </si>
  <si>
    <t>úvazek, na který lze s ohledem na skutečné úvazky pedagogů v období 9.-12.2019 a provedené normativní propočty dle výkonů čerpat dotaci z RP</t>
  </si>
  <si>
    <t>vyhodnocení skutečného stavu (ř. 3a - ř. 1 - ř. 5):
Skutečné přepočtené úvazky pedagogů k 30.9. bez NFN
- kryto z přímých k 30.9. (=výchozí úvazky učitelů v květnu + normat. změny úvazku v září + říjnu)
= realizované zvýšení limitu přepočt. počtu pedag. pracovníků</t>
  </si>
  <si>
    <t>vyhodnocení skutečného stavu - obdobný postup, ale s využitím průměrného přepočteného úvazku za období 9.-12.2019 (údaj v ř. 3b, význam v případě změny úvazku v průběhu období)</t>
  </si>
  <si>
    <r>
      <t xml:space="preserve">limit přepočteného počtu pedagogických pracovníků k 1. 1. 2019 
</t>
    </r>
    <r>
      <rPr>
        <i/>
        <sz val="11"/>
        <color theme="1"/>
        <rFont val="Times New Roman"/>
        <family val="1"/>
        <charset val="238"/>
      </rPr>
      <t>(údaj ze žádosti o dotaci)</t>
    </r>
  </si>
  <si>
    <t>odvody + FKSP</t>
  </si>
  <si>
    <t xml:space="preserve">poznámky k vyplnění: </t>
  </si>
  <si>
    <t>doplnit údaje dle specifikace</t>
  </si>
  <si>
    <t>dopočet údajů pro vyhodnocení</t>
  </si>
  <si>
    <r>
      <t xml:space="preserve">skutečné zvýšení limitu </t>
    </r>
    <r>
      <rPr>
        <b/>
        <u/>
        <sz val="11"/>
        <color theme="1"/>
        <rFont val="Times New Roman"/>
        <family val="1"/>
        <charset val="238"/>
      </rPr>
      <t>průměr. přepočteného počtu</t>
    </r>
    <r>
      <rPr>
        <b/>
        <sz val="11"/>
        <color theme="1"/>
        <rFont val="Times New Roman"/>
        <family val="1"/>
        <charset val="238"/>
      </rPr>
      <t xml:space="preserve"> pedag. pracovníků školy v období 9.-12.2019 - průměr čerpaného úvazku během 4 měsíců</t>
    </r>
  </si>
  <si>
    <t>ÚZ 33077</t>
  </si>
  <si>
    <t xml:space="preserve">skutečný přepočtený evid. počet pedagogických pracovníků k 30. 9. 2019 (přímé NIV + RP ÚZ 33077), bez podpůr. opatření s NFN </t>
  </si>
  <si>
    <r>
      <t xml:space="preserve">skutečný </t>
    </r>
    <r>
      <rPr>
        <b/>
        <u/>
        <sz val="11"/>
        <color theme="1"/>
        <rFont val="Times New Roman"/>
        <family val="1"/>
        <charset val="238"/>
      </rPr>
      <t xml:space="preserve">průměrný přepočtený evid. počet </t>
    </r>
    <r>
      <rPr>
        <b/>
        <sz val="11"/>
        <color theme="1"/>
        <rFont val="Times New Roman"/>
        <family val="1"/>
        <charset val="238"/>
      </rPr>
      <t>pedag. pracovníků za období 9.-12.2019 (přímé NIV + RP ÚZ 33077), bez podpůr. opatření s NFN - - průměrné úvazky během 4 měsíců</t>
    </r>
  </si>
  <si>
    <r>
      <t xml:space="preserve">limit přepočteného počtu pedagogických pracovníků k 1. 1. 2019 
</t>
    </r>
    <r>
      <rPr>
        <i/>
        <sz val="11"/>
        <color theme="1"/>
        <rFont val="Times New Roman"/>
        <family val="1"/>
        <charset val="238"/>
      </rPr>
      <t>(údaj ze žádosti o dotaci - viz zaslané podklady z KÚ)</t>
    </r>
  </si>
  <si>
    <r>
      <t xml:space="preserve">předpokládaný celkový limit přepočteného počtu pedagogických pracovníků k 30. 9. 2019 </t>
    </r>
    <r>
      <rPr>
        <i/>
        <sz val="11"/>
        <color theme="1"/>
        <rFont val="Times New Roman"/>
        <family val="1"/>
        <charset val="238"/>
      </rPr>
      <t>(údaj ze žádosti o dotaci  - viz zaslané podklady z KÚ)</t>
    </r>
  </si>
  <si>
    <r>
      <t xml:space="preserve">výše normativní úpravy úvazku učitelů dle změny výkonů v září, předpokládaná v žádosti při propočtu velikosti úvazku požadovaného z RP </t>
    </r>
    <r>
      <rPr>
        <i/>
        <sz val="11"/>
        <color theme="1"/>
        <rFont val="Times New Roman"/>
        <family val="1"/>
        <charset val="238"/>
      </rPr>
      <t>(údaj ze žádosti o dotaci  - viz zaslané podklady z KÚ)</t>
    </r>
  </si>
  <si>
    <r>
      <t xml:space="preserve">skutečný </t>
    </r>
    <r>
      <rPr>
        <b/>
        <u/>
        <sz val="11"/>
        <color theme="1"/>
        <rFont val="Times New Roman"/>
        <family val="1"/>
        <charset val="238"/>
      </rPr>
      <t xml:space="preserve">průměrný přepočtený evid. počet </t>
    </r>
    <r>
      <rPr>
        <b/>
        <sz val="11"/>
        <color theme="1"/>
        <rFont val="Times New Roman"/>
        <family val="1"/>
        <charset val="238"/>
      </rPr>
      <t>pedag. pracovníků za období 9.-12.2019 (přímé NIV + RP ÚZ 33077), bez podpůr. opatření s NFN - průměrné úvazky během 4 měsíců</t>
    </r>
  </si>
  <si>
    <t xml:space="preserve">název školy: </t>
  </si>
  <si>
    <t xml:space="preserve">Propočty v této tabulce jsou určeny jako pomůcka k ošetření ustanovení vyhlášení RP: </t>
  </si>
  <si>
    <t>je příjemce povinen vrátit poměrnou část dotace</t>
  </si>
  <si>
    <t xml:space="preserve">čl. 8 dotace je vázána na schválený úvazek přímé pedagog. činnosti učitele, v případě jeho nedodržení </t>
  </si>
  <si>
    <t>ustanovení o nutnosti zohlednit skutečné profinancování z dotace na přímé NIV v září</t>
  </si>
  <si>
    <t>úvazek, na který lze s ohledem na skutečné úvazky pedagogů v období 9.-12.2019 a provedené normativní propočty dle výkonů čerpat dotaci z RP - převzít do formuláře vyúčtování</t>
  </si>
  <si>
    <t>poskytnuto na činnost základní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</si>
</sst>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rgb="FF007635"/>
      <name val="Calibri"/>
      <family val="2"/>
      <charset val="238"/>
      <scheme val="minor"/>
    </font>
    <font>
      <sz val="11"/>
      <color rgb="FF00763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FFEB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" xfId="0" applyBorder="1"/>
    <xf numFmtId="0" fontId="0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1" fillId="0" borderId="3" xfId="0" applyFont="1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1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3" borderId="16" xfId="0" applyFill="1" applyBorder="1" applyAlignment="1"/>
    <xf numFmtId="0" fontId="0" fillId="3" borderId="21" xfId="0" applyFill="1" applyBorder="1" applyAlignment="1"/>
    <xf numFmtId="0" fontId="0" fillId="2" borderId="20" xfId="0" applyFill="1" applyBorder="1" applyAlignment="1"/>
    <xf numFmtId="0" fontId="0" fillId="0" borderId="1" xfId="0" applyBorder="1" applyAlignment="1"/>
    <xf numFmtId="0" fontId="0" fillId="0" borderId="28" xfId="0" applyBorder="1" applyAlignment="1"/>
    <xf numFmtId="0" fontId="0" fillId="0" borderId="2" xfId="0" applyBorder="1" applyAlignment="1"/>
    <xf numFmtId="0" fontId="5" fillId="0" borderId="0" xfId="0" applyFont="1" applyFill="1" applyBorder="1" applyAlignment="1">
      <alignment horizontal="left"/>
    </xf>
    <xf numFmtId="0" fontId="0" fillId="2" borderId="0" xfId="0" applyFill="1"/>
    <xf numFmtId="0" fontId="0" fillId="3" borderId="0" xfId="0" applyFill="1"/>
    <xf numFmtId="0" fontId="1" fillId="0" borderId="0" xfId="0" applyFont="1"/>
    <xf numFmtId="0" fontId="10" fillId="0" borderId="0" xfId="0" applyFont="1"/>
    <xf numFmtId="0" fontId="11" fillId="0" borderId="0" xfId="0" applyFont="1" applyAlignment="1"/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2" sqref="G2"/>
    </sheetView>
  </sheetViews>
  <sheetFormatPr defaultRowHeight="15" x14ac:dyDescent="0.25"/>
  <cols>
    <col min="1" max="1" width="4.5703125" customWidth="1"/>
    <col min="2" max="2" width="50.7109375" customWidth="1"/>
    <col min="3" max="3" width="18.28515625" customWidth="1"/>
    <col min="4" max="5" width="16.42578125" customWidth="1"/>
    <col min="6" max="6" width="9.5703125" customWidth="1"/>
    <col min="7" max="7" width="10.7109375" customWidth="1"/>
    <col min="17" max="17" width="2.42578125" customWidth="1"/>
    <col min="18" max="18" width="37.140625" customWidth="1"/>
  </cols>
  <sheetData>
    <row r="1" spans="1:16" x14ac:dyDescent="0.25">
      <c r="A1" s="7" t="s">
        <v>13</v>
      </c>
      <c r="D1" s="55" t="s">
        <v>49</v>
      </c>
    </row>
    <row r="2" spans="1:16" x14ac:dyDescent="0.25">
      <c r="A2" s="7" t="s">
        <v>0</v>
      </c>
      <c r="B2" s="7"/>
      <c r="C2" s="7"/>
      <c r="D2" s="7"/>
      <c r="E2" s="7"/>
      <c r="G2" s="56" t="s">
        <v>57</v>
      </c>
    </row>
    <row r="3" spans="1:16" x14ac:dyDescent="0.25">
      <c r="G3" s="57" t="s">
        <v>59</v>
      </c>
    </row>
    <row r="4" spans="1:16" x14ac:dyDescent="0.25">
      <c r="A4" s="12" t="s">
        <v>56</v>
      </c>
      <c r="B4" s="10"/>
      <c r="C4" s="10"/>
      <c r="D4" s="18"/>
      <c r="E4" s="18"/>
      <c r="F4" s="18"/>
      <c r="G4" s="57" t="s">
        <v>58</v>
      </c>
    </row>
    <row r="5" spans="1:16" x14ac:dyDescent="0.25">
      <c r="A5" s="12" t="s">
        <v>11</v>
      </c>
      <c r="B5" s="10"/>
      <c r="C5" s="10"/>
      <c r="D5" s="18"/>
      <c r="E5" s="18"/>
      <c r="F5" s="18"/>
      <c r="G5" s="57" t="s">
        <v>60</v>
      </c>
    </row>
    <row r="6" spans="1:16" x14ac:dyDescent="0.25">
      <c r="A6" s="12" t="s">
        <v>12</v>
      </c>
      <c r="B6" s="10"/>
      <c r="C6" s="10"/>
      <c r="D6" s="63"/>
      <c r="E6" s="63"/>
      <c r="F6" s="63"/>
    </row>
    <row r="7" spans="1:16" ht="15.75" thickBot="1" x14ac:dyDescent="0.3"/>
    <row r="8" spans="1:16" ht="15.75" thickBot="1" x14ac:dyDescent="0.3">
      <c r="A8" s="5" t="s">
        <v>9</v>
      </c>
      <c r="B8" s="4" t="s">
        <v>3</v>
      </c>
      <c r="C8" s="4"/>
      <c r="D8" s="3" t="s">
        <v>1</v>
      </c>
      <c r="E8" s="2" t="s">
        <v>2</v>
      </c>
      <c r="F8" s="8"/>
      <c r="G8" s="52" t="s">
        <v>45</v>
      </c>
      <c r="J8" s="53" t="s">
        <v>46</v>
      </c>
      <c r="K8" s="53"/>
      <c r="L8" s="53"/>
      <c r="N8" s="54" t="s">
        <v>47</v>
      </c>
      <c r="O8" s="54"/>
      <c r="P8" s="54"/>
    </row>
    <row r="9" spans="1:16" ht="44.25" customHeight="1" x14ac:dyDescent="0.25">
      <c r="A9" s="20">
        <v>1</v>
      </c>
      <c r="B9" s="72" t="s">
        <v>52</v>
      </c>
      <c r="C9" s="73"/>
      <c r="D9" s="25"/>
      <c r="E9" s="26"/>
      <c r="F9" s="9"/>
      <c r="G9" s="64" t="s">
        <v>15</v>
      </c>
      <c r="H9" s="65"/>
      <c r="I9" s="65"/>
      <c r="J9" s="65"/>
      <c r="K9" s="65"/>
      <c r="L9" s="65"/>
      <c r="M9" s="65"/>
      <c r="N9" s="65"/>
      <c r="O9" s="65"/>
      <c r="P9" s="65"/>
    </row>
    <row r="10" spans="1:16" ht="33" customHeight="1" x14ac:dyDescent="0.25">
      <c r="A10" s="19">
        <v>2</v>
      </c>
      <c r="B10" s="78" t="s">
        <v>53</v>
      </c>
      <c r="C10" s="79"/>
      <c r="D10" s="27"/>
      <c r="E10" s="28"/>
      <c r="F10" s="9"/>
      <c r="G10" s="64" t="s">
        <v>18</v>
      </c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37.5" customHeight="1" x14ac:dyDescent="0.25">
      <c r="A11" s="19" t="s">
        <v>30</v>
      </c>
      <c r="B11" s="76" t="s">
        <v>50</v>
      </c>
      <c r="C11" s="77"/>
      <c r="D11" s="29"/>
      <c r="E11" s="30"/>
      <c r="F11" s="9"/>
      <c r="G11" s="64" t="s">
        <v>34</v>
      </c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45.75" customHeight="1" thickBot="1" x14ac:dyDescent="0.3">
      <c r="A12" s="21" t="s">
        <v>31</v>
      </c>
      <c r="B12" s="80" t="s">
        <v>55</v>
      </c>
      <c r="C12" s="81"/>
      <c r="D12" s="31"/>
      <c r="E12" s="32"/>
      <c r="F12" s="9"/>
      <c r="G12" s="64" t="s">
        <v>35</v>
      </c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41.25" customHeight="1" x14ac:dyDescent="0.25">
      <c r="A13" s="20">
        <v>4</v>
      </c>
      <c r="B13" s="74" t="s">
        <v>54</v>
      </c>
      <c r="C13" s="75"/>
      <c r="D13" s="33"/>
      <c r="E13" s="34"/>
      <c r="F13" s="9"/>
      <c r="G13" s="64" t="s">
        <v>20</v>
      </c>
      <c r="H13" s="65"/>
      <c r="I13" s="65"/>
      <c r="J13" s="65"/>
      <c r="K13" s="65"/>
      <c r="L13" s="65"/>
      <c r="M13" s="65"/>
      <c r="N13" s="65"/>
      <c r="O13" s="65"/>
      <c r="P13" s="65"/>
    </row>
    <row r="14" spans="1:16" ht="35.25" customHeight="1" thickBot="1" x14ac:dyDescent="0.3">
      <c r="A14" s="22">
        <v>5</v>
      </c>
      <c r="B14" s="66" t="s">
        <v>17</v>
      </c>
      <c r="C14" s="67"/>
      <c r="D14" s="35"/>
      <c r="E14" s="36"/>
      <c r="F14" s="9"/>
      <c r="G14" s="64" t="s">
        <v>21</v>
      </c>
      <c r="H14" s="65"/>
      <c r="I14" s="65"/>
      <c r="J14" s="65"/>
      <c r="K14" s="65"/>
      <c r="L14" s="65"/>
      <c r="M14" s="65"/>
      <c r="N14" s="65"/>
      <c r="O14" s="65"/>
      <c r="P14" s="65"/>
    </row>
    <row r="15" spans="1:16" ht="45" customHeight="1" thickBot="1" x14ac:dyDescent="0.3">
      <c r="A15" s="60">
        <v>6</v>
      </c>
      <c r="B15" s="70" t="s">
        <v>16</v>
      </c>
      <c r="C15" s="71"/>
      <c r="D15" s="61"/>
      <c r="E15" s="62"/>
      <c r="F15" s="45"/>
      <c r="G15" s="64" t="s">
        <v>25</v>
      </c>
      <c r="H15" s="65"/>
      <c r="I15" s="65"/>
      <c r="J15" s="65"/>
      <c r="K15" s="65"/>
      <c r="L15" s="65"/>
      <c r="M15" s="65"/>
      <c r="N15" s="65"/>
      <c r="O15" s="65"/>
      <c r="P15" s="65"/>
    </row>
    <row r="16" spans="1:16" ht="59.25" customHeight="1" x14ac:dyDescent="0.25">
      <c r="A16" s="21" t="s">
        <v>32</v>
      </c>
      <c r="B16" s="68" t="s">
        <v>36</v>
      </c>
      <c r="C16" s="69"/>
      <c r="D16" s="58">
        <f>D11-(D9+D14)</f>
        <v>0</v>
      </c>
      <c r="E16" s="59">
        <f>E11-(E9+E14)</f>
        <v>0</v>
      </c>
      <c r="F16" s="9"/>
      <c r="G16" s="64" t="s">
        <v>41</v>
      </c>
      <c r="H16" s="64"/>
      <c r="I16" s="64"/>
      <c r="J16" s="64"/>
      <c r="K16" s="64"/>
      <c r="L16" s="64"/>
      <c r="M16" s="64"/>
      <c r="N16" s="64"/>
      <c r="O16" s="64"/>
      <c r="P16" s="64"/>
    </row>
    <row r="17" spans="1:16" ht="30.75" customHeight="1" thickBot="1" x14ac:dyDescent="0.3">
      <c r="A17" s="21" t="s">
        <v>33</v>
      </c>
      <c r="B17" s="66" t="s">
        <v>48</v>
      </c>
      <c r="C17" s="67"/>
      <c r="D17" s="39">
        <f>D12-(D9+D14)</f>
        <v>0</v>
      </c>
      <c r="E17" s="40">
        <f>E12-(E9+E14)</f>
        <v>0</v>
      </c>
      <c r="F17" s="9"/>
      <c r="G17" s="64" t="s">
        <v>42</v>
      </c>
      <c r="H17" s="64"/>
      <c r="I17" s="64"/>
      <c r="J17" s="64"/>
      <c r="K17" s="64"/>
      <c r="L17" s="64"/>
      <c r="M17" s="64"/>
      <c r="N17" s="64"/>
      <c r="O17" s="64"/>
      <c r="P17" s="64"/>
    </row>
    <row r="18" spans="1:16" ht="30.75" customHeight="1" x14ac:dyDescent="0.25">
      <c r="A18" s="20">
        <v>8</v>
      </c>
      <c r="B18" s="72" t="s">
        <v>24</v>
      </c>
      <c r="C18" s="73"/>
      <c r="D18" s="41">
        <f>IF(D17&gt;=D15,D15,IF(D17&lt;0,0,D17))</f>
        <v>0</v>
      </c>
      <c r="E18" s="42">
        <f>IF(E17&gt;=E15,E15,IF(E17&lt;0,0,E17))</f>
        <v>0</v>
      </c>
      <c r="F18" s="9"/>
      <c r="G18" s="64" t="s">
        <v>61</v>
      </c>
      <c r="H18" s="65"/>
      <c r="I18" s="65"/>
      <c r="J18" s="65"/>
      <c r="K18" s="65"/>
      <c r="L18" s="65"/>
      <c r="M18" s="65"/>
      <c r="N18" s="65"/>
      <c r="O18" s="65"/>
      <c r="P18" s="65"/>
    </row>
    <row r="19" spans="1:16" ht="33.75" customHeight="1" thickBot="1" x14ac:dyDescent="0.3">
      <c r="A19" s="24">
        <v>9</v>
      </c>
      <c r="B19" s="66" t="s">
        <v>38</v>
      </c>
      <c r="C19" s="67"/>
      <c r="D19" s="43">
        <f>D15-D18</f>
        <v>0</v>
      </c>
      <c r="E19" s="44">
        <f>E15-E18</f>
        <v>0</v>
      </c>
      <c r="F19" s="9"/>
      <c r="G19" s="64" t="s">
        <v>14</v>
      </c>
      <c r="H19" s="64"/>
      <c r="I19" s="64"/>
      <c r="J19" s="64"/>
      <c r="K19" s="64"/>
      <c r="L19" s="64"/>
      <c r="M19" s="64"/>
      <c r="N19" s="64"/>
      <c r="O19" s="64"/>
      <c r="P19" s="64"/>
    </row>
    <row r="20" spans="1:16" x14ac:dyDescent="0.25">
      <c r="A20" s="6"/>
      <c r="F20" s="11"/>
    </row>
    <row r="21" spans="1:16" ht="15.75" thickBot="1" x14ac:dyDescent="0.3">
      <c r="B21" s="14" t="s">
        <v>39</v>
      </c>
      <c r="C21" s="14"/>
      <c r="D21" s="13"/>
      <c r="E21" s="13"/>
      <c r="F21" s="11"/>
    </row>
    <row r="22" spans="1:16" ht="15.75" thickBot="1" x14ac:dyDescent="0.3">
      <c r="A22" s="13"/>
      <c r="B22" s="49"/>
      <c r="C22" s="50" t="s">
        <v>23</v>
      </c>
      <c r="D22" s="50" t="s">
        <v>22</v>
      </c>
      <c r="E22" s="51" t="s">
        <v>44</v>
      </c>
      <c r="F22" s="11"/>
    </row>
    <row r="23" spans="1:16" x14ac:dyDescent="0.25">
      <c r="A23" s="13"/>
      <c r="B23" s="15" t="s">
        <v>62</v>
      </c>
      <c r="C23" s="48"/>
      <c r="D23" s="48"/>
      <c r="E23" s="48"/>
      <c r="F23" s="11"/>
    </row>
    <row r="24" spans="1:16" x14ac:dyDescent="0.25">
      <c r="A24" s="13"/>
      <c r="B24" s="16" t="s">
        <v>27</v>
      </c>
      <c r="C24" s="46">
        <f>IF(D15=0,0,ROUND(D18/D15*C23,0))</f>
        <v>0</v>
      </c>
      <c r="D24" s="46">
        <f>IF(D15=0,0,ROUND(D18/D15*D23,0))</f>
        <v>0</v>
      </c>
      <c r="E24" s="46">
        <f>C24-D24</f>
        <v>0</v>
      </c>
      <c r="F24" s="11"/>
    </row>
    <row r="25" spans="1:16" ht="15.75" thickBot="1" x14ac:dyDescent="0.3">
      <c r="A25" s="13"/>
      <c r="B25" s="17" t="s">
        <v>26</v>
      </c>
      <c r="C25" s="47">
        <f>C23-C24</f>
        <v>0</v>
      </c>
      <c r="D25" s="47">
        <f>D23-D24</f>
        <v>0</v>
      </c>
      <c r="E25" s="47">
        <f t="shared" ref="E25" si="0">E23-E24</f>
        <v>0</v>
      </c>
      <c r="F25" s="11"/>
    </row>
    <row r="26" spans="1:16" x14ac:dyDescent="0.25">
      <c r="A26" s="13"/>
      <c r="B26" s="15" t="s">
        <v>29</v>
      </c>
      <c r="C26" s="48"/>
      <c r="D26" s="48"/>
      <c r="E26" s="48"/>
      <c r="F26" s="11"/>
    </row>
    <row r="27" spans="1:16" x14ac:dyDescent="0.25">
      <c r="A27" s="13"/>
      <c r="B27" s="16" t="s">
        <v>27</v>
      </c>
      <c r="C27" s="46">
        <f>IF(E15=0,0,ROUND(E18/E15*C26,0))</f>
        <v>0</v>
      </c>
      <c r="D27" s="46">
        <f>IF(E15=0,0,ROUND(E18/E15*D26,0))</f>
        <v>0</v>
      </c>
      <c r="E27" s="46">
        <f>C27-D27</f>
        <v>0</v>
      </c>
      <c r="F27" s="11"/>
    </row>
    <row r="28" spans="1:16" ht="15.75" thickBot="1" x14ac:dyDescent="0.3">
      <c r="A28" s="13"/>
      <c r="B28" s="17" t="s">
        <v>26</v>
      </c>
      <c r="C28" s="47">
        <f>C26-C27</f>
        <v>0</v>
      </c>
      <c r="D28" s="47">
        <f>D26-D27</f>
        <v>0</v>
      </c>
      <c r="E28" s="47">
        <f t="shared" ref="E28" si="1">E26-E27</f>
        <v>0</v>
      </c>
      <c r="F28" s="11"/>
    </row>
    <row r="29" spans="1:16" x14ac:dyDescent="0.25">
      <c r="F29" s="11"/>
    </row>
    <row r="30" spans="1:16" x14ac:dyDescent="0.25">
      <c r="A30" t="s">
        <v>4</v>
      </c>
      <c r="D30" t="s">
        <v>7</v>
      </c>
      <c r="F30" s="11"/>
    </row>
    <row r="31" spans="1:16" x14ac:dyDescent="0.25">
      <c r="A31" t="s">
        <v>5</v>
      </c>
      <c r="D31" t="s">
        <v>8</v>
      </c>
      <c r="F31" s="11"/>
    </row>
    <row r="32" spans="1:16" x14ac:dyDescent="0.25">
      <c r="A32" t="s">
        <v>6</v>
      </c>
      <c r="F32" s="11"/>
    </row>
  </sheetData>
  <mergeCells count="23">
    <mergeCell ref="B9:C9"/>
    <mergeCell ref="G11:P11"/>
    <mergeCell ref="G10:P10"/>
    <mergeCell ref="G14:P14"/>
    <mergeCell ref="B18:C18"/>
    <mergeCell ref="B13:C13"/>
    <mergeCell ref="B11:C11"/>
    <mergeCell ref="B10:C10"/>
    <mergeCell ref="G16:P16"/>
    <mergeCell ref="G17:P17"/>
    <mergeCell ref="B12:C12"/>
    <mergeCell ref="B19:C19"/>
    <mergeCell ref="B17:C17"/>
    <mergeCell ref="B16:C16"/>
    <mergeCell ref="B15:C15"/>
    <mergeCell ref="B14:C14"/>
    <mergeCell ref="D6:F6"/>
    <mergeCell ref="G19:P19"/>
    <mergeCell ref="G18:P18"/>
    <mergeCell ref="G13:P13"/>
    <mergeCell ref="G15:P15"/>
    <mergeCell ref="G9:P9"/>
    <mergeCell ref="G12:P12"/>
  </mergeCells>
  <pageMargins left="0.51181102362204722" right="0.31496062992125984" top="0.43307086614173229" bottom="0.31496062992125984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5" sqref="B15:C15"/>
    </sheetView>
  </sheetViews>
  <sheetFormatPr defaultRowHeight="15" x14ac:dyDescent="0.25"/>
  <cols>
    <col min="1" max="1" width="4.5703125" customWidth="1"/>
    <col min="2" max="2" width="50.7109375" customWidth="1"/>
    <col min="3" max="3" width="18.28515625" customWidth="1"/>
    <col min="4" max="5" width="16.42578125" customWidth="1"/>
    <col min="6" max="6" width="9.5703125" customWidth="1"/>
    <col min="7" max="7" width="10.7109375" customWidth="1"/>
    <col min="17" max="17" width="2.42578125" customWidth="1"/>
    <col min="18" max="18" width="37.140625" customWidth="1"/>
  </cols>
  <sheetData>
    <row r="1" spans="1:16" x14ac:dyDescent="0.25">
      <c r="A1" s="7" t="s">
        <v>13</v>
      </c>
      <c r="D1" s="55" t="s">
        <v>49</v>
      </c>
    </row>
    <row r="2" spans="1:16" x14ac:dyDescent="0.25">
      <c r="A2" s="7" t="s">
        <v>0</v>
      </c>
      <c r="B2" s="7"/>
      <c r="C2" s="7"/>
      <c r="D2" s="7"/>
      <c r="E2" s="7"/>
    </row>
    <row r="4" spans="1:16" x14ac:dyDescent="0.25">
      <c r="A4" s="12" t="s">
        <v>10</v>
      </c>
      <c r="B4" s="10"/>
      <c r="C4" s="10"/>
      <c r="D4" s="18"/>
      <c r="E4" s="18"/>
      <c r="F4" s="18"/>
      <c r="G4" s="1"/>
    </row>
    <row r="5" spans="1:16" x14ac:dyDescent="0.25">
      <c r="A5" s="12" t="s">
        <v>11</v>
      </c>
      <c r="B5" s="10"/>
      <c r="C5" s="10"/>
      <c r="D5" s="18"/>
      <c r="E5" s="18"/>
      <c r="F5" s="18"/>
    </row>
    <row r="6" spans="1:16" x14ac:dyDescent="0.25">
      <c r="A6" s="12" t="s">
        <v>12</v>
      </c>
      <c r="B6" s="10"/>
      <c r="C6" s="10"/>
      <c r="D6" s="63"/>
      <c r="E6" s="63"/>
      <c r="F6" s="63"/>
    </row>
    <row r="7" spans="1:16" ht="15.75" thickBot="1" x14ac:dyDescent="0.3"/>
    <row r="8" spans="1:16" ht="15.75" thickBot="1" x14ac:dyDescent="0.3">
      <c r="A8" s="5" t="s">
        <v>9</v>
      </c>
      <c r="B8" s="4" t="s">
        <v>3</v>
      </c>
      <c r="C8" s="4"/>
      <c r="D8" s="3" t="s">
        <v>1</v>
      </c>
      <c r="E8" s="2" t="s">
        <v>2</v>
      </c>
      <c r="F8" s="8"/>
      <c r="G8" s="52" t="s">
        <v>45</v>
      </c>
      <c r="J8" s="53" t="s">
        <v>46</v>
      </c>
      <c r="K8" s="53"/>
      <c r="L8" s="53"/>
      <c r="N8" s="54" t="s">
        <v>47</v>
      </c>
      <c r="O8" s="54"/>
      <c r="P8" s="54"/>
    </row>
    <row r="9" spans="1:16" ht="44.25" customHeight="1" x14ac:dyDescent="0.25">
      <c r="A9" s="20">
        <v>1</v>
      </c>
      <c r="B9" s="72" t="s">
        <v>43</v>
      </c>
      <c r="C9" s="73"/>
      <c r="D9" s="25">
        <v>38.869999999999997</v>
      </c>
      <c r="E9" s="26">
        <v>17.11</v>
      </c>
      <c r="F9" s="9"/>
      <c r="G9" s="64" t="s">
        <v>15</v>
      </c>
      <c r="H9" s="65"/>
      <c r="I9" s="65"/>
      <c r="J9" s="65"/>
      <c r="K9" s="65"/>
      <c r="L9" s="65"/>
      <c r="M9" s="65"/>
      <c r="N9" s="65"/>
      <c r="O9" s="65"/>
      <c r="P9" s="65"/>
    </row>
    <row r="10" spans="1:16" ht="33" customHeight="1" x14ac:dyDescent="0.25">
      <c r="A10" s="19">
        <v>2</v>
      </c>
      <c r="B10" s="78" t="s">
        <v>37</v>
      </c>
      <c r="C10" s="79"/>
      <c r="D10" s="27">
        <v>42.87</v>
      </c>
      <c r="E10" s="28">
        <v>25.15</v>
      </c>
      <c r="F10" s="9"/>
      <c r="G10" s="64" t="s">
        <v>18</v>
      </c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37.5" customHeight="1" x14ac:dyDescent="0.25">
      <c r="A11" s="19" t="s">
        <v>30</v>
      </c>
      <c r="B11" s="76" t="s">
        <v>50</v>
      </c>
      <c r="C11" s="77"/>
      <c r="D11" s="29">
        <v>42</v>
      </c>
      <c r="E11" s="30">
        <v>25.15</v>
      </c>
      <c r="F11" s="9"/>
      <c r="G11" s="64" t="s">
        <v>34</v>
      </c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45.75" customHeight="1" thickBot="1" x14ac:dyDescent="0.3">
      <c r="A12" s="21" t="s">
        <v>31</v>
      </c>
      <c r="B12" s="80" t="s">
        <v>51</v>
      </c>
      <c r="C12" s="81"/>
      <c r="D12" s="31">
        <v>42</v>
      </c>
      <c r="E12" s="32">
        <v>25.15</v>
      </c>
      <c r="F12" s="9"/>
      <c r="G12" s="64" t="s">
        <v>35</v>
      </c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41.25" customHeight="1" x14ac:dyDescent="0.25">
      <c r="A13" s="20">
        <v>4</v>
      </c>
      <c r="B13" s="74" t="s">
        <v>19</v>
      </c>
      <c r="C13" s="75"/>
      <c r="D13" s="33">
        <v>2.12</v>
      </c>
      <c r="E13" s="34">
        <v>2.2599999999999998</v>
      </c>
      <c r="F13" s="9"/>
      <c r="G13" s="64" t="s">
        <v>20</v>
      </c>
      <c r="H13" s="65"/>
      <c r="I13" s="65"/>
      <c r="J13" s="65"/>
      <c r="K13" s="65"/>
      <c r="L13" s="65"/>
      <c r="M13" s="65"/>
      <c r="N13" s="65"/>
      <c r="O13" s="65"/>
      <c r="P13" s="65"/>
    </row>
    <row r="14" spans="1:16" ht="35.25" customHeight="1" thickBot="1" x14ac:dyDescent="0.3">
      <c r="A14" s="22">
        <v>5</v>
      </c>
      <c r="B14" s="66" t="s">
        <v>17</v>
      </c>
      <c r="C14" s="67"/>
      <c r="D14" s="35">
        <v>0.98699999999999999</v>
      </c>
      <c r="E14" s="36">
        <v>4.54</v>
      </c>
      <c r="F14" s="9"/>
      <c r="G14" s="64" t="s">
        <v>21</v>
      </c>
      <c r="H14" s="65"/>
      <c r="I14" s="65"/>
      <c r="J14" s="65"/>
      <c r="K14" s="65"/>
      <c r="L14" s="65"/>
      <c r="M14" s="65"/>
      <c r="N14" s="65"/>
      <c r="O14" s="65"/>
      <c r="P14" s="65"/>
    </row>
    <row r="15" spans="1:16" ht="45" customHeight="1" thickBot="1" x14ac:dyDescent="0.3">
      <c r="A15" s="23">
        <v>6</v>
      </c>
      <c r="B15" s="74" t="s">
        <v>16</v>
      </c>
      <c r="C15" s="75"/>
      <c r="D15" s="35">
        <f>D10-D9-D13</f>
        <v>1.88</v>
      </c>
      <c r="E15" s="36">
        <f>E10-E9-E13</f>
        <v>5.7799999999999994</v>
      </c>
      <c r="F15" s="45"/>
      <c r="G15" s="64" t="s">
        <v>25</v>
      </c>
      <c r="H15" s="65"/>
      <c r="I15" s="65"/>
      <c r="J15" s="65"/>
      <c r="K15" s="65"/>
      <c r="L15" s="65"/>
      <c r="M15" s="65"/>
      <c r="N15" s="65"/>
      <c r="O15" s="65"/>
      <c r="P15" s="65"/>
    </row>
    <row r="16" spans="1:16" ht="59.25" customHeight="1" x14ac:dyDescent="0.25">
      <c r="A16" s="21" t="s">
        <v>32</v>
      </c>
      <c r="B16" s="78" t="s">
        <v>36</v>
      </c>
      <c r="C16" s="79"/>
      <c r="D16" s="37">
        <f>D11-(D9+D14)</f>
        <v>2.1430000000000007</v>
      </c>
      <c r="E16" s="38">
        <f>E11-(E9+E14)</f>
        <v>3.5</v>
      </c>
      <c r="F16" s="9"/>
      <c r="G16" s="64" t="s">
        <v>41</v>
      </c>
      <c r="H16" s="64"/>
      <c r="I16" s="64"/>
      <c r="J16" s="64"/>
      <c r="K16" s="64"/>
      <c r="L16" s="64"/>
      <c r="M16" s="64"/>
      <c r="N16" s="64"/>
      <c r="O16" s="64"/>
      <c r="P16" s="64"/>
    </row>
    <row r="17" spans="1:16" ht="30.75" customHeight="1" thickBot="1" x14ac:dyDescent="0.3">
      <c r="A17" s="21" t="s">
        <v>33</v>
      </c>
      <c r="B17" s="66" t="s">
        <v>48</v>
      </c>
      <c r="C17" s="67"/>
      <c r="D17" s="39">
        <f>D12-(D9+D14)</f>
        <v>2.1430000000000007</v>
      </c>
      <c r="E17" s="40">
        <f>E12-(E9+E14)</f>
        <v>3.5</v>
      </c>
      <c r="F17" s="9"/>
      <c r="G17" s="64" t="s">
        <v>42</v>
      </c>
      <c r="H17" s="64"/>
      <c r="I17" s="64"/>
      <c r="J17" s="64"/>
      <c r="K17" s="64"/>
      <c r="L17" s="64"/>
      <c r="M17" s="64"/>
      <c r="N17" s="64"/>
      <c r="O17" s="64"/>
      <c r="P17" s="64"/>
    </row>
    <row r="18" spans="1:16" ht="30.75" customHeight="1" x14ac:dyDescent="0.25">
      <c r="A18" s="20">
        <v>8</v>
      </c>
      <c r="B18" s="72" t="s">
        <v>24</v>
      </c>
      <c r="C18" s="73"/>
      <c r="D18" s="41">
        <f>IF(D17&gt;=D15,D15,D17)</f>
        <v>1.88</v>
      </c>
      <c r="E18" s="42">
        <f>IF(E17&gt;=E15,E15,E17)</f>
        <v>3.5</v>
      </c>
      <c r="F18" s="9"/>
      <c r="G18" s="64" t="s">
        <v>40</v>
      </c>
      <c r="H18" s="65"/>
      <c r="I18" s="65"/>
      <c r="J18" s="65"/>
      <c r="K18" s="65"/>
      <c r="L18" s="65"/>
      <c r="M18" s="65"/>
      <c r="N18" s="65"/>
      <c r="O18" s="65"/>
      <c r="P18" s="65"/>
    </row>
    <row r="19" spans="1:16" ht="33.75" customHeight="1" thickBot="1" x14ac:dyDescent="0.3">
      <c r="A19" s="24">
        <v>9</v>
      </c>
      <c r="B19" s="66" t="s">
        <v>38</v>
      </c>
      <c r="C19" s="67"/>
      <c r="D19" s="43">
        <f>D15-D18</f>
        <v>0</v>
      </c>
      <c r="E19" s="44">
        <f>E15-E18</f>
        <v>2.2799999999999994</v>
      </c>
      <c r="F19" s="9"/>
      <c r="G19" s="64" t="s">
        <v>14</v>
      </c>
      <c r="H19" s="64"/>
      <c r="I19" s="64"/>
      <c r="J19" s="64"/>
      <c r="K19" s="64"/>
      <c r="L19" s="64"/>
      <c r="M19" s="64"/>
      <c r="N19" s="64"/>
      <c r="O19" s="64"/>
      <c r="P19" s="64"/>
    </row>
    <row r="20" spans="1:16" x14ac:dyDescent="0.25">
      <c r="A20" s="6"/>
      <c r="F20" s="11"/>
    </row>
    <row r="21" spans="1:16" ht="15.75" thickBot="1" x14ac:dyDescent="0.3">
      <c r="B21" s="14" t="s">
        <v>39</v>
      </c>
      <c r="C21" s="14"/>
      <c r="D21" s="13"/>
      <c r="E21" s="13"/>
      <c r="F21" s="11"/>
    </row>
    <row r="22" spans="1:16" ht="15.75" thickBot="1" x14ac:dyDescent="0.3">
      <c r="A22" s="13"/>
      <c r="B22" s="49"/>
      <c r="C22" s="50" t="s">
        <v>23</v>
      </c>
      <c r="D22" s="50" t="s">
        <v>22</v>
      </c>
      <c r="E22" s="51" t="s">
        <v>44</v>
      </c>
      <c r="F22" s="11"/>
    </row>
    <row r="23" spans="1:16" x14ac:dyDescent="0.25">
      <c r="A23" s="13"/>
      <c r="B23" s="15" t="s">
        <v>28</v>
      </c>
      <c r="C23" s="48">
        <v>352528</v>
      </c>
      <c r="D23" s="48">
        <v>259594</v>
      </c>
      <c r="E23" s="48">
        <f>87743+5191</f>
        <v>92934</v>
      </c>
      <c r="F23" s="11"/>
    </row>
    <row r="24" spans="1:16" x14ac:dyDescent="0.25">
      <c r="A24" s="13"/>
      <c r="B24" s="16" t="s">
        <v>27</v>
      </c>
      <c r="C24" s="46">
        <f>ROUND(D18/D15*C23,0)</f>
        <v>352528</v>
      </c>
      <c r="D24" s="46">
        <f>ROUND(D18/D15*D23,0)</f>
        <v>259594</v>
      </c>
      <c r="E24" s="46">
        <f>C24-D24</f>
        <v>92934</v>
      </c>
      <c r="F24" s="11"/>
    </row>
    <row r="25" spans="1:16" ht="15.75" thickBot="1" x14ac:dyDescent="0.3">
      <c r="A25" s="13"/>
      <c r="B25" s="17" t="s">
        <v>26</v>
      </c>
      <c r="C25" s="47">
        <f>C23-C24</f>
        <v>0</v>
      </c>
      <c r="D25" s="47">
        <f>D23-D24</f>
        <v>0</v>
      </c>
      <c r="E25" s="47">
        <f t="shared" ref="E25" si="0">E23-E24</f>
        <v>0</v>
      </c>
      <c r="F25" s="11"/>
    </row>
    <row r="26" spans="1:16" x14ac:dyDescent="0.25">
      <c r="A26" s="13"/>
      <c r="B26" s="15" t="s">
        <v>29</v>
      </c>
      <c r="C26" s="48">
        <v>1083834</v>
      </c>
      <c r="D26" s="48">
        <v>798110</v>
      </c>
      <c r="E26" s="48">
        <f>269762+15962</f>
        <v>285724</v>
      </c>
      <c r="F26" s="11"/>
    </row>
    <row r="27" spans="1:16" x14ac:dyDescent="0.25">
      <c r="A27" s="13"/>
      <c r="B27" s="16" t="s">
        <v>27</v>
      </c>
      <c r="C27" s="46">
        <f>ROUND(E18/E15*C26,0)</f>
        <v>656301</v>
      </c>
      <c r="D27" s="46">
        <f>ROUND(E18/E15*D26,0)</f>
        <v>483285</v>
      </c>
      <c r="E27" s="46">
        <f>C27-D27</f>
        <v>173016</v>
      </c>
      <c r="F27" s="11"/>
    </row>
    <row r="28" spans="1:16" ht="15.75" thickBot="1" x14ac:dyDescent="0.3">
      <c r="A28" s="13"/>
      <c r="B28" s="17" t="s">
        <v>26</v>
      </c>
      <c r="C28" s="47">
        <f>C26-C27</f>
        <v>427533</v>
      </c>
      <c r="D28" s="47">
        <f>D26-D27</f>
        <v>314825</v>
      </c>
      <c r="E28" s="47">
        <f t="shared" ref="E28" si="1">E26-E27</f>
        <v>112708</v>
      </c>
      <c r="F28" s="11"/>
    </row>
    <row r="29" spans="1:16" x14ac:dyDescent="0.25">
      <c r="F29" s="11"/>
    </row>
    <row r="30" spans="1:16" x14ac:dyDescent="0.25">
      <c r="A30" t="s">
        <v>4</v>
      </c>
      <c r="D30" t="s">
        <v>7</v>
      </c>
      <c r="F30" s="11"/>
    </row>
    <row r="31" spans="1:16" x14ac:dyDescent="0.25">
      <c r="A31" t="s">
        <v>5</v>
      </c>
      <c r="D31" t="s">
        <v>8</v>
      </c>
      <c r="F31" s="11"/>
    </row>
    <row r="32" spans="1:16" x14ac:dyDescent="0.25">
      <c r="A32" t="s">
        <v>6</v>
      </c>
      <c r="F32" s="11"/>
    </row>
  </sheetData>
  <mergeCells count="23">
    <mergeCell ref="B18:C18"/>
    <mergeCell ref="G18:P18"/>
    <mergeCell ref="B19:C19"/>
    <mergeCell ref="G19:P19"/>
    <mergeCell ref="B15:C15"/>
    <mergeCell ref="G15:P15"/>
    <mergeCell ref="B16:C16"/>
    <mergeCell ref="G16:P16"/>
    <mergeCell ref="B17:C17"/>
    <mergeCell ref="G17:P17"/>
    <mergeCell ref="B12:C12"/>
    <mergeCell ref="G12:P12"/>
    <mergeCell ref="B13:C13"/>
    <mergeCell ref="G13:P13"/>
    <mergeCell ref="B14:C14"/>
    <mergeCell ref="G14:P14"/>
    <mergeCell ref="B11:C11"/>
    <mergeCell ref="G11:P11"/>
    <mergeCell ref="D6:F6"/>
    <mergeCell ref="B9:C9"/>
    <mergeCell ref="G9:P9"/>
    <mergeCell ref="B10:C10"/>
    <mergeCell ref="G10:P10"/>
  </mergeCells>
  <pageMargins left="0.51181102362204722" right="0.31496062992125984" top="0.43307086614173229" bottom="0.31496062992125984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formulář pro kalkulaci</vt:lpstr>
      <vt:lpstr>formulář příklad vyplnění</vt:lpstr>
      <vt:lpstr>'formulář pro kalkulaci'!Oblast_tisku</vt:lpstr>
      <vt:lpstr>'formulář příklad vyplnění'!Oblast_tisku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2019-12-13T10:15:38Z</cp:lastPrinted>
  <dcterms:created xsi:type="dcterms:W3CDTF">2019-05-16T11:19:40Z</dcterms:created>
  <dcterms:modified xsi:type="dcterms:W3CDTF">2019-12-20T09:29:25Z</dcterms:modified>
</cp:coreProperties>
</file>