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SM-ekonom\Statistiky 2026\rozpis přímé pro školy\metodika KHK k rozpočtu\"/>
    </mc:Choice>
  </mc:AlternateContent>
  <xr:revisionPtr revIDLastSave="0" documentId="13_ncr:1_{B79264D5-B879-4661-A6EB-D158B593487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Normativy 2026" sheetId="1" r:id="rId1"/>
  </sheets>
  <definedNames>
    <definedName name="_xlnm._FilterDatabase" localSheetId="0" hidden="1">'Normativy 2026'!$A$3:$H$13</definedName>
    <definedName name="_xlnm.Database">#REF!</definedName>
    <definedName name="_xlnm.Print_Titles" localSheetId="0">'Normativy 2026'!$A:$A,'Normativy 2026'!$1:$3</definedName>
    <definedName name="_xlnm.Print_Area" localSheetId="0">'Normativy 2026'!$A$1:$G$37</definedName>
    <definedName name="Z_052A1E75_43F9_4332_AFEF_26CF9E421146_.wvu.FilterData" localSheetId="0" hidden="1">'Normativy 2026'!$A$3:$H$33</definedName>
    <definedName name="Z_052A1E75_43F9_4332_AFEF_26CF9E421146_.wvu.PrintTitles" localSheetId="0" hidden="1">'Normativy 2026'!$A:$A,'Normativy 2026'!$3:$3</definedName>
    <definedName name="Z_07A5FCB0_413C_407E_ABC2_7E91E1999FBD_.wvu.Cols" localSheetId="0" hidden="1">'Normativy 2026'!$D:$F</definedName>
    <definedName name="Z_07A5FCB0_413C_407E_ABC2_7E91E1999FBD_.wvu.FilterData" localSheetId="0" hidden="1">'Normativy 2026'!$A$3:$H$33</definedName>
    <definedName name="Z_07A5FCB0_413C_407E_ABC2_7E91E1999FBD_.wvu.PrintTitles" localSheetId="0" hidden="1">'Normativy 2026'!$A:$A,'Normativy 2026'!$3:$3</definedName>
    <definedName name="Z_08647E53_1328_4593_BE6D_7D1D4FBC93CE_.wvu.Cols" localSheetId="0" hidden="1">'Normativy 2026'!#REF!,'Normativy 2026'!#REF!</definedName>
    <definedName name="Z_08647E53_1328_4593_BE6D_7D1D4FBC93CE_.wvu.PrintTitles" localSheetId="0" hidden="1">'Normativy 2026'!$A:$A,'Normativy 2026'!$3:$3</definedName>
    <definedName name="Z_08647E53_1328_4593_BE6D_7D1D4FBC93CE_.wvu.Rows" localSheetId="0" hidden="1">'Normativy 2026'!#REF!,'Normativy 2026'!#REF!</definedName>
    <definedName name="Z_15E8B29B_C512_44DB_B4F0_DEC7540432F5_.wvu.Cols" localSheetId="0" hidden="1">'Normativy 2026'!#REF!,'Normativy 2026'!#REF!</definedName>
    <definedName name="Z_15E8B29B_C512_44DB_B4F0_DEC7540432F5_.wvu.PrintTitles" localSheetId="0" hidden="1">'Normativy 2026'!$A:$A,'Normativy 2026'!$3:$3</definedName>
    <definedName name="Z_15E8B29B_C512_44DB_B4F0_DEC7540432F5_.wvu.Rows" localSheetId="0" hidden="1">'Normativy 2026'!#REF!,'Normativy 2026'!#REF!</definedName>
    <definedName name="Z_1AA8BE61_A288_49E6_ADB2_8E9F8B67827D_.wvu.FilterData" localSheetId="0" hidden="1">'Normativy 2026'!$A$3:$H$33</definedName>
    <definedName name="Z_28E302C8_1730_46AF_A10B_D26EF84F84F5_.wvu.Cols" localSheetId="0" hidden="1">'Normativy 2026'!#REF!,'Normativy 2026'!#REF!,'Normativy 2026'!#REF!,'Normativy 2026'!#REF!</definedName>
    <definedName name="Z_28E302C8_1730_46AF_A10B_D26EF84F84F5_.wvu.FilterData" localSheetId="0" hidden="1">'Normativy 2026'!$A$3:$H$13</definedName>
    <definedName name="Z_28E302C8_1730_46AF_A10B_D26EF84F84F5_.wvu.PrintTitles" localSheetId="0" hidden="1">'Normativy 2026'!$A:$A,'Normativy 2026'!$3:$3</definedName>
    <definedName name="Z_395CDB2D_1278_4711_A980_BF78E1E3D0E3_.wvu.Cols" localSheetId="0" hidden="1">'Normativy 2026'!#REF!,'Normativy 2026'!#REF!,'Normativy 2026'!$D:$F,'Normativy 2026'!$G:$G</definedName>
    <definedName name="Z_395CDB2D_1278_4711_A980_BF78E1E3D0E3_.wvu.FilterData" localSheetId="0" hidden="1">'Normativy 2026'!$A$3:$H$33</definedName>
    <definedName name="Z_395CDB2D_1278_4711_A980_BF78E1E3D0E3_.wvu.PrintTitles" localSheetId="0" hidden="1">'Normativy 2026'!$A:$A,'Normativy 2026'!$3:$3</definedName>
    <definedName name="Z_424BF41A_7A86_4FC3_9E3E_B404C47947FB_.wvu.Cols" localSheetId="0" hidden="1">'Normativy 2026'!#REF!,'Normativy 2026'!#REF!</definedName>
    <definedName name="Z_424BF41A_7A86_4FC3_9E3E_B404C47947FB_.wvu.PrintTitles" localSheetId="0" hidden="1">'Normativy 2026'!$A:$A,'Normativy 2026'!$3:$3</definedName>
    <definedName name="Z_424BF41A_7A86_4FC3_9E3E_B404C47947FB_.wvu.Rows" localSheetId="0" hidden="1">'Normativy 2026'!#REF!,'Normativy 2026'!#REF!</definedName>
    <definedName name="Z_4491993C_3C9E_4226_B31A_911CEA7B6DA6_.wvu.Cols" localSheetId="0" hidden="1">'Normativy 2026'!#REF!,'Normativy 2026'!#REF!,'Normativy 2026'!#REF!,'Normativy 2026'!#REF!</definedName>
    <definedName name="Z_4491993C_3C9E_4226_B31A_911CEA7B6DA6_.wvu.FilterData" localSheetId="0" hidden="1">'Normativy 2026'!$A$3:$H$13</definedName>
    <definedName name="Z_4491993C_3C9E_4226_B31A_911CEA7B6DA6_.wvu.PrintTitles" localSheetId="0" hidden="1">'Normativy 2026'!$A:$A,'Normativy 2026'!$3:$3</definedName>
    <definedName name="Z_5D241DBD_A98C_49C8_AC7E_2CA4EDF6359A_.wvu.Cols" localSheetId="0" hidden="1">'Normativy 2026'!$D:$F</definedName>
    <definedName name="Z_5D241DBD_A98C_49C8_AC7E_2CA4EDF6359A_.wvu.FilterData" localSheetId="0" hidden="1">'Normativy 2026'!$A$3:$H$33</definedName>
    <definedName name="Z_5D241DBD_A98C_49C8_AC7E_2CA4EDF6359A_.wvu.PrintTitles" localSheetId="0" hidden="1">'Normativy 2026'!$A:$A,'Normativy 2026'!$3:$3</definedName>
    <definedName name="Z_5F8A58B2_A524_4A73_9A95_2F9845413B33_.wvu.FilterData" localSheetId="0" hidden="1">'Normativy 2026'!$A$3:$H$13</definedName>
    <definedName name="Z_7A267E7D_5541_425C_9EA4_667F7FAC38C8_.wvu.Cols" localSheetId="0" hidden="1">'Normativy 2026'!$D:$F</definedName>
    <definedName name="Z_7A267E7D_5541_425C_9EA4_667F7FAC38C8_.wvu.FilterData" localSheetId="0" hidden="1">'Normativy 2026'!$A$3:$H$33</definedName>
    <definedName name="Z_7A267E7D_5541_425C_9EA4_667F7FAC38C8_.wvu.PrintTitles" localSheetId="0" hidden="1">'Normativy 2026'!$A:$A,'Normativy 2026'!$3:$3</definedName>
    <definedName name="Z_83930C79_823D_4BFA_AC77_42E7396856F5_.wvu.Cols" localSheetId="0" hidden="1">'Normativy 2026'!$D:$F</definedName>
    <definedName name="Z_83930C79_823D_4BFA_AC77_42E7396856F5_.wvu.FilterData" localSheetId="0" hidden="1">'Normativy 2026'!$A$3:$H$33</definedName>
    <definedName name="Z_83930C79_823D_4BFA_AC77_42E7396856F5_.wvu.PrintTitles" localSheetId="0" hidden="1">'Normativy 2026'!$A:$A,'Normativy 2026'!$3:$3</definedName>
    <definedName name="Z_912F4FA1_95A3_4482_AAA9_038E0DC21F7D_.wvu.FilterData" localSheetId="0" hidden="1">'Normativy 2026'!$A$3:$H$33</definedName>
    <definedName name="Z_912F4FA1_95A3_4482_AAA9_038E0DC21F7D_.wvu.PrintTitles" localSheetId="0" hidden="1">'Normativy 2026'!$A:$A,'Normativy 2026'!$3:$3</definedName>
    <definedName name="Z_97729222_926C_4315_89C2_2FABBD20BF17_.wvu.Cols" localSheetId="0" hidden="1">'Normativy 2026'!#REF!,'Normativy 2026'!#REF!,'Normativy 2026'!$D:$F,'Normativy 2026'!#REF!,'Normativy 2026'!#REF!</definedName>
    <definedName name="Z_97729222_926C_4315_89C2_2FABBD20BF17_.wvu.FilterData" localSheetId="0" hidden="1">'Normativy 2026'!$A$3:$H$33</definedName>
    <definedName name="Z_97729222_926C_4315_89C2_2FABBD20BF17_.wvu.PrintTitles" localSheetId="0" hidden="1">'Normativy 2026'!$A:$A,'Normativy 2026'!$3:$3</definedName>
    <definedName name="Z_9B49D353_A68B_40CB_B515_5DC152B99F41_.wvu.Cols" localSheetId="0" hidden="1">'Normativy 2026'!#REF!,'Normativy 2026'!#REF!</definedName>
    <definedName name="Z_9B49D353_A68B_40CB_B515_5DC152B99F41_.wvu.PrintTitles" localSheetId="0" hidden="1">'Normativy 2026'!$A:$A,'Normativy 2026'!$3:$3</definedName>
    <definedName name="Z_9B49D353_A68B_40CB_B515_5DC152B99F41_.wvu.Rows" localSheetId="0" hidden="1">'Normativy 2026'!#REF!,'Normativy 2026'!#REF!</definedName>
    <definedName name="Z_F08030CE_B017_4F68_B952_42E60474C44D_.wvu.Cols" localSheetId="0" hidden="1">'Normativy 2026'!$D:$F,'Normativy 2026'!#REF!</definedName>
    <definedName name="Z_F08030CE_B017_4F68_B952_42E60474C44D_.wvu.FilterData" localSheetId="0" hidden="1">'Normativy 2026'!$A$3:$H$33</definedName>
    <definedName name="Z_F08030CE_B017_4F68_B952_42E60474C44D_.wvu.PrintTitles" localSheetId="0" hidden="1">'Normativy 2026'!$2:$3</definedName>
    <definedName name="Z_F2AFE41E_FD98_4DB8_8A08_84FF1FEBC455_.wvu.Cols" localSheetId="0" hidden="1">'Normativy 2026'!#REF!,'Normativy 2026'!#REF!</definedName>
    <definedName name="Z_F2AFE41E_FD98_4DB8_8A08_84FF1FEBC455_.wvu.PrintTitles" localSheetId="0" hidden="1">'Normativy 2026'!$A:$A,'Normativy 2026'!$3:$3</definedName>
    <definedName name="Z_F2AFE41E_FD98_4DB8_8A08_84FF1FEBC455_.wvu.Rows" localSheetId="0" hidden="1">'Normativy 2026'!#REF!,'Normativy 2026'!#REF!</definedName>
    <definedName name="Z_F9022AAB_6417_4047_A295_A6122F1907FA_.wvu.Cols" localSheetId="0" hidden="1">'Normativy 2026'!#REF!,'Normativy 2026'!#REF!,'Normativy 2026'!$D:$F,'Normativy 2026'!#REF!,'Normativy 2026'!#REF!</definedName>
    <definedName name="Z_F9022AAB_6417_4047_A295_A6122F1907FA_.wvu.FilterData" localSheetId="0" hidden="1">'Normativy 2026'!$A$3:$H$33</definedName>
    <definedName name="Z_F9022AAB_6417_4047_A295_A6122F1907FA_.wvu.PrintTitles" localSheetId="0" hidden="1">'Normativy 2026'!$A:$A,'Normativy 2026'!$3:$3</definedName>
  </definedNames>
  <calcPr calcId="191029"/>
  <customWorkbookViews>
    <customWorkbookView name="Václav Jarkovský - vlastní zobrazení" guid="{912F4FA1-95A3-4482-AAA9-038E0DC21F7D}" mergeInterval="0" personalView="1" maximized="1" xWindow="1" yWindow="1" windowWidth="1276" windowHeight="885" tabRatio="601" activeSheetId="1"/>
    <customWorkbookView name="340 - vlastní zobrazení" guid="{28E302C8-1730-46AF-A10B-D26EF84F84F5}" mergeInterval="0" personalView="1" xWindow="817" yWindow="31" windowWidth="776" windowHeight="631" tabRatio="601" activeSheetId="1"/>
    <customWorkbookView name="Pavla Klodová - vlastní zobrazení" guid="{97729222-926C-4315-89C2-2FABBD20BF17}" mergeInterval="0" personalView="1" maximized="1" xWindow="1" yWindow="1" windowWidth="1276" windowHeight="771" tabRatio="601" activeSheetId="1"/>
    <customWorkbookView name="V. Jarkovský - vlastní zobrazení" guid="{052A1E75-43F9-4332-AFEF-26CF9E421146}" mergeInterval="0" personalView="1" maximized="1" xWindow="1" yWindow="1" windowWidth="1280" windowHeight="803" tabRatio="601" activeSheetId="1"/>
    <customWorkbookView name="513 - vlastní zobrazení" guid="{F08030CE-B017-4F68-B952-42E60474C44D}" mergeInterval="0" personalView="1" maximized="1" xWindow="1" yWindow="1" windowWidth="1280" windowHeight="803" tabRatio="601" activeSheetId="1"/>
    <customWorkbookView name="395 - vlastní zobrazení" guid="{07A5FCB0-413C-407E-ABC2-7E91E1999FBD}" mergeInterval="0" personalView="1" maximized="1" xWindow="1" yWindow="1" windowWidth="1280" windowHeight="803" tabRatio="601" activeSheetId="1"/>
    <customWorkbookView name="395 - vlastní pohled" guid="{7A267E7D-5541-425C-9EA4-667F7FAC38C8}" mergeInterval="0" personalView="1" maximized="1" windowWidth="1276" windowHeight="852" tabRatio="601" activeSheetId="1"/>
    <customWorkbookView name="V.Jarkovský - vlastní pohled" guid="{F2AFE41E-FD98-4DB8-8A08-84FF1FEBC455}" mergeInterval="0" personalView="1" maximized="1" windowWidth="1276" windowHeight="852" tabRatio="601" activeSheetId="3"/>
    <customWorkbookView name="sm395 - vlastní pohled" guid="{424BF41A-7A86-4FC3-9E3E-B404C47947FB}" mergeInterval="0" personalView="1" maximized="1" windowWidth="983" windowHeight="605" tabRatio="601" activeSheetId="1" showComments="commIndAndComment"/>
    <customWorkbookView name="Třísková Dana - vlastní pohled" guid="{08647E53-1328-4593-BE6D-7D1D4FBC93CE}" mergeInterval="0" personalView="1" maximized="1" windowWidth="1020" windowHeight="605" tabRatio="601" activeSheetId="1"/>
    <customWorkbookView name="SM841 - vlastní pohled" guid="{15E8B29B-C512-44DB-B4F0-DEC7540432F5}" mergeInterval="0" personalView="1" maximized="1" windowWidth="1020" windowHeight="605" tabRatio="601" activeSheetId="1"/>
    <customWorkbookView name="Ludmila Šperková - vlastní pohled" guid="{9B49D353-A68B-40CB-B515-5DC152B99F41}" mergeInterval="0" personalView="1" maximized="1" windowWidth="1020" windowHeight="579" tabRatio="601" activeSheetId="1"/>
    <customWorkbookView name="340 - vlastní pohled" guid="{83930C79-823D-4BFA-AC77-42E7396856F5}" mergeInterval="0" personalView="1" maximized="1" windowWidth="1276" windowHeight="852" tabRatio="601" activeSheetId="1"/>
    <customWorkbookView name="413 - vlastní zobrazení" guid="{5D241DBD-A98C-49C8-AC7E-2CA4EDF6359A}" mergeInterval="0" personalView="1" maximized="1" xWindow="1" yWindow="1" windowWidth="1024" windowHeight="638" tabRatio="601" activeSheetId="1"/>
    <customWorkbookView name="387 - vlastní zobrazení" guid="{395CDB2D-1278-4711-A980-BF78E1E3D0E3}" mergeInterval="0" personalView="1" maximized="1" xWindow="1" yWindow="1" windowWidth="1280" windowHeight="773" tabRatio="601" activeSheetId="1"/>
    <customWorkbookView name="Alena Kopřivová - vlastní zobrazení" guid="{F9022AAB-6417-4047-A295-A6122F1907FA}" mergeInterval="0" personalView="1" maximized="1" xWindow="1" yWindow="1" windowWidth="1916" windowHeight="850" tabRatio="601" activeSheetId="1"/>
    <customWorkbookView name="Jan Vaníček - vlastní zobrazení" guid="{4491993C-3C9E-4226-B31A-911CEA7B6DA6}" mergeInterval="0" personalView="1" maximized="1" xWindow="1" yWindow="1" windowWidth="1276" windowHeight="908" tabRatio="60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F32" i="1" l="1"/>
  <c r="E32" i="1"/>
  <c r="G32" i="1" s="1"/>
  <c r="B6" i="1" l="1"/>
  <c r="D14" i="1" l="1"/>
  <c r="F14" i="1" l="1"/>
  <c r="E14" i="1"/>
  <c r="G14" i="1" l="1"/>
  <c r="D25" i="1"/>
  <c r="D24" i="1"/>
  <c r="D21" i="1"/>
  <c r="D20" i="1"/>
  <c r="E20" i="1" l="1"/>
  <c r="F20" i="1"/>
  <c r="E21" i="1"/>
  <c r="F21" i="1"/>
  <c r="D22" i="1"/>
  <c r="D23" i="1"/>
  <c r="E24" i="1"/>
  <c r="F24" i="1"/>
  <c r="E25" i="1"/>
  <c r="F25" i="1"/>
  <c r="D26" i="1"/>
  <c r="D19" i="1"/>
  <c r="D27" i="1"/>
  <c r="G21" i="1" l="1"/>
  <c r="G25" i="1"/>
  <c r="E23" i="1"/>
  <c r="F23" i="1"/>
  <c r="E26" i="1"/>
  <c r="F26" i="1"/>
  <c r="E22" i="1"/>
  <c r="F22" i="1"/>
  <c r="E19" i="1"/>
  <c r="F19" i="1"/>
  <c r="E27" i="1"/>
  <c r="F27" i="1"/>
  <c r="G24" i="1"/>
  <c r="G20" i="1"/>
  <c r="G22" i="1" l="1"/>
  <c r="G19" i="1"/>
  <c r="G26" i="1"/>
  <c r="G27" i="1"/>
  <c r="G23" i="1"/>
  <c r="D17" i="1" l="1"/>
  <c r="F17" i="1" l="1"/>
  <c r="E17" i="1"/>
  <c r="D9" i="1"/>
  <c r="D10" i="1"/>
  <c r="G17" i="1" l="1"/>
  <c r="D13" i="1"/>
  <c r="E9" i="1"/>
  <c r="F9" i="1"/>
  <c r="E10" i="1"/>
  <c r="F10" i="1"/>
  <c r="D6" i="1"/>
  <c r="G10" i="1" l="1"/>
  <c r="F6" i="1"/>
  <c r="E6" i="1"/>
  <c r="G6" i="1" s="1"/>
  <c r="G9" i="1"/>
  <c r="F13" i="1"/>
  <c r="E13" i="1"/>
  <c r="G13" i="1" l="1"/>
</calcChain>
</file>

<file path=xl/sharedStrings.xml><?xml version="1.0" encoding="utf-8"?>
<sst xmlns="http://schemas.openxmlformats.org/spreadsheetml/2006/main" count="76" uniqueCount="45">
  <si>
    <t>Pedagogicko-psychologické poradně (PPP)</t>
  </si>
  <si>
    <t>Speciálním pedagogickém centru (SPC)</t>
  </si>
  <si>
    <r>
      <t>X</t>
    </r>
    <r>
      <rPr>
        <vertAlign val="superscript"/>
        <sz val="10"/>
        <rFont val="Arial CE"/>
        <family val="2"/>
        <charset val="238"/>
      </rPr>
      <t>2</t>
    </r>
  </si>
  <si>
    <t>Královéhradecký kraj</t>
  </si>
  <si>
    <t>mzdy
pedag.</t>
  </si>
  <si>
    <t>odvody</t>
  </si>
  <si>
    <t>FKSP</t>
  </si>
  <si>
    <t>NIV 
celkem</t>
  </si>
  <si>
    <r>
      <t>X</t>
    </r>
    <r>
      <rPr>
        <vertAlign val="superscript"/>
        <sz val="10"/>
        <rFont val="Arial CE"/>
        <family val="2"/>
        <charset val="238"/>
      </rPr>
      <t>1</t>
    </r>
  </si>
  <si>
    <t>K ped
Kč</t>
  </si>
  <si>
    <t>.</t>
  </si>
  <si>
    <t>Vysvětlivky</t>
  </si>
  <si>
    <r>
      <t>X</t>
    </r>
    <r>
      <rPr>
        <vertAlign val="superscript"/>
        <sz val="10"/>
        <color indexed="8"/>
        <rFont val="Arial CE"/>
        <family val="2"/>
        <charset val="238"/>
      </rPr>
      <t>1</t>
    </r>
  </si>
  <si>
    <t>ÚZ 33353</t>
  </si>
  <si>
    <t>Klienta v (ve)</t>
  </si>
  <si>
    <t>Ubytovaného v domově mládeže, jde-li o žáka ZŠ, SŠ</t>
  </si>
  <si>
    <t>Ubytovaného v domově mládeže, jde-li o studenta VOŠ</t>
  </si>
  <si>
    <t>ubytovaného v internátu, jde li o žáka vzdělávaného v základní škole speciální, ve třídě přípravného stupně základní školy speciální, nebo ve škole samostatně zřízené podle § 16 odst. 9 školského zákona pro děti nebo žáky s těžkým zdravotním postižením</t>
  </si>
  <si>
    <t>ubytovaného v internátu, jde li o žáka vzdělávaného ve škole samostatně zřízené podle § 16 odst. 9 školského zákona pro děti nebo žáky s jiným než těžkým zdravotním postižením</t>
  </si>
  <si>
    <t>klienti s mentálním postižením</t>
  </si>
  <si>
    <t>klienti post. sluchově</t>
  </si>
  <si>
    <t>klienti post. zrakově</t>
  </si>
  <si>
    <t>klienti post. tělesně</t>
  </si>
  <si>
    <t>klienti ostatní</t>
  </si>
  <si>
    <t>klienti s diagn. vadou řeči</t>
  </si>
  <si>
    <t>klienti s post. více vadami</t>
  </si>
  <si>
    <t>klienti post. autismem</t>
  </si>
  <si>
    <t>klienti  jiný zdr. stav</t>
  </si>
  <si>
    <t>kurzu pro získ. základního vzdělání dle §55 z. 564/2004 Sb. v dálkové a dist. formě vzdělávání (individ. konzultace)</t>
  </si>
  <si>
    <t>normativ pro DD se 2 výchovnými skupinami</t>
  </si>
  <si>
    <t xml:space="preserve"> školním klubu s pravidelnou denní docházkou</t>
  </si>
  <si>
    <t xml:space="preserve"> školním klubu s pravidelnou docházkou</t>
  </si>
  <si>
    <t xml:space="preserve">Klienta ve středisku pro volný čas dětí a mládeže (SVČ, SZČ),  který je přijat k </t>
  </si>
  <si>
    <t xml:space="preserve"> 1 nebo více činnostem s pravidelnou docházkou, které se konají 
v rozsahu nejvýše 3 hodiny týdně </t>
  </si>
  <si>
    <t xml:space="preserve">1 nebo více činnostem s pravidelnou docházkou, které se konají 
v rozsahu více než 3 hodiny týdně </t>
  </si>
  <si>
    <t>1 nebo více táborům, a to na dobu alespoň 5 po sobě jdoucích dnů,</t>
  </si>
  <si>
    <t>Soustava normativů a komponent pro rozpis rozpočtu přímých výdajů na vzdělávání pro rok 2026</t>
  </si>
  <si>
    <t>finanční normativ pro rozpis rozpočtu v Kč</t>
  </si>
  <si>
    <t>u ŠK, DM a SVČ  KÚ stanovil Np ve formě plynulé závislosti na velikosti výkonů</t>
  </si>
  <si>
    <t>Normativ na rodinnou skupinu v dětském domově se 3 a více výchovnými skupinami (Np=počet skupin/úvazek pedagoga)</t>
  </si>
  <si>
    <t>Normativy NIV v roce 2026 vztažené na:</t>
  </si>
  <si>
    <t>žáka (dítě, ubytovaného, stravovaného, ...) v (ve)</t>
  </si>
  <si>
    <t>Np kraj
2026</t>
  </si>
  <si>
    <t>komponenty pro stanovení normativu na jednotku výkonů</t>
  </si>
  <si>
    <t>hodnoty nejsou stanoveny - prostředky na tuto formu aktivit nulové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</si>
</sst>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#,##0.0000"/>
  </numFmts>
  <fonts count="23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vertAlign val="superscript"/>
      <sz val="10"/>
      <name val="Arial CE"/>
      <family val="2"/>
      <charset val="238"/>
    </font>
    <font>
      <b/>
      <sz val="12"/>
      <name val="Arial CE"/>
      <charset val="238"/>
    </font>
    <font>
      <vertAlign val="superscript"/>
      <sz val="10"/>
      <color indexed="8"/>
      <name val="Arial CE"/>
      <family val="2"/>
      <charset val="238"/>
    </font>
    <font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sz val="10"/>
      <color theme="1"/>
      <name val="Arial CE"/>
    </font>
    <font>
      <sz val="10"/>
      <color rgb="FF000000"/>
      <name val="Arial CE"/>
      <charset val="238"/>
    </font>
    <font>
      <b/>
      <sz val="10"/>
      <color theme="1"/>
      <name val="Arial CE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/>
    </xf>
    <xf numFmtId="0" fontId="3" fillId="0" borderId="17" xfId="0" applyFont="1" applyFill="1" applyBorder="1" applyAlignment="1"/>
    <xf numFmtId="0" fontId="11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center"/>
    </xf>
    <xf numFmtId="0" fontId="10" fillId="0" borderId="14" xfId="0" applyFont="1" applyFill="1" applyBorder="1" applyAlignment="1"/>
    <xf numFmtId="0" fontId="11" fillId="0" borderId="2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4" fontId="7" fillId="0" borderId="18" xfId="0" applyNumberFormat="1" applyFont="1" applyFill="1" applyBorder="1" applyAlignment="1">
      <alignment horizontal="center"/>
    </xf>
    <xf numFmtId="164" fontId="7" fillId="0" borderId="20" xfId="0" applyNumberFormat="1" applyFont="1" applyFill="1" applyBorder="1" applyAlignment="1">
      <alignment horizontal="center"/>
    </xf>
    <xf numFmtId="164" fontId="11" fillId="0" borderId="23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/>
    <xf numFmtId="0" fontId="3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64" fontId="11" fillId="0" borderId="2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2" fillId="0" borderId="7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8" xfId="0" applyNumberFormat="1" applyFont="1" applyFill="1" applyBorder="1" applyAlignment="1">
      <alignment horizontal="center" vertical="center"/>
    </xf>
    <xf numFmtId="4" fontId="7" fillId="0" borderId="23" xfId="0" applyNumberFormat="1" applyFont="1" applyFill="1" applyBorder="1" applyAlignment="1">
      <alignment horizontal="center" vertical="center"/>
    </xf>
    <xf numFmtId="4" fontId="2" fillId="0" borderId="16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horizontal="center"/>
    </xf>
    <xf numFmtId="164" fontId="7" fillId="0" borderId="11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164" fontId="7" fillId="0" borderId="21" xfId="0" applyNumberFormat="1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164" fontId="7" fillId="0" borderId="27" xfId="0" applyNumberFormat="1" applyFont="1" applyFill="1" applyBorder="1" applyAlignment="1">
      <alignment horizontal="center"/>
    </xf>
    <xf numFmtId="164" fontId="7" fillId="0" borderId="28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4" fontId="7" fillId="0" borderId="27" xfId="0" applyNumberFormat="1" applyFont="1" applyFill="1" applyBorder="1" applyAlignment="1">
      <alignment horizontal="center" vertical="center"/>
    </xf>
    <xf numFmtId="164" fontId="7" fillId="0" borderId="29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vertical="center"/>
    </xf>
    <xf numFmtId="1" fontId="14" fillId="0" borderId="4" xfId="0" applyNumberFormat="1" applyFont="1" applyFill="1" applyBorder="1" applyAlignment="1">
      <alignment horizontal="center" vertical="center"/>
    </xf>
    <xf numFmtId="1" fontId="15" fillId="0" borderId="5" xfId="0" applyNumberFormat="1" applyFont="1" applyFill="1" applyBorder="1" applyAlignment="1">
      <alignment horizontal="right"/>
    </xf>
    <xf numFmtId="1" fontId="16" fillId="0" borderId="6" xfId="0" applyNumberFormat="1" applyFont="1" applyFill="1" applyBorder="1" applyAlignment="1">
      <alignment horizontal="right"/>
    </xf>
    <xf numFmtId="1" fontId="17" fillId="0" borderId="6" xfId="0" applyNumberFormat="1" applyFont="1" applyFill="1" applyBorder="1" applyAlignment="1">
      <alignment horizontal="right" wrapText="1"/>
    </xf>
    <xf numFmtId="1" fontId="18" fillId="0" borderId="6" xfId="0" applyNumberFormat="1" applyFont="1" applyFill="1" applyBorder="1" applyAlignment="1">
      <alignment horizontal="right"/>
    </xf>
    <xf numFmtId="1" fontId="17" fillId="0" borderId="7" xfId="0" applyNumberFormat="1" applyFont="1" applyFill="1" applyBorder="1" applyAlignment="1">
      <alignment horizontal="right" wrapText="1"/>
    </xf>
    <xf numFmtId="1" fontId="19" fillId="0" borderId="16" xfId="0" applyNumberFormat="1" applyFont="1" applyFill="1" applyBorder="1" applyAlignment="1">
      <alignment horizontal="right"/>
    </xf>
    <xf numFmtId="1" fontId="20" fillId="0" borderId="16" xfId="0" applyNumberFormat="1" applyFont="1" applyFill="1" applyBorder="1" applyAlignment="1">
      <alignment horizontal="right"/>
    </xf>
    <xf numFmtId="1" fontId="19" fillId="0" borderId="6" xfId="0" applyNumberFormat="1" applyFont="1" applyFill="1" applyBorder="1" applyAlignment="1">
      <alignment horizontal="right"/>
    </xf>
    <xf numFmtId="0" fontId="21" fillId="0" borderId="1" xfId="0" applyFont="1" applyBorder="1" applyAlignment="1">
      <alignment horizontal="right" wrapText="1"/>
    </xf>
    <xf numFmtId="1" fontId="20" fillId="0" borderId="16" xfId="0" applyNumberFormat="1" applyFont="1" applyBorder="1" applyAlignment="1">
      <alignment horizontal="right" wrapText="1"/>
    </xf>
    <xf numFmtId="1" fontId="19" fillId="0" borderId="7" xfId="0" applyNumberFormat="1" applyFont="1" applyBorder="1" applyAlignment="1">
      <alignment horizontal="right" wrapText="1"/>
    </xf>
    <xf numFmtId="1" fontId="17" fillId="0" borderId="7" xfId="0" applyNumberFormat="1" applyFont="1" applyBorder="1" applyAlignment="1">
      <alignment horizontal="right" wrapText="1"/>
    </xf>
    <xf numFmtId="1" fontId="19" fillId="0" borderId="8" xfId="0" applyNumberFormat="1" applyFont="1" applyFill="1" applyBorder="1" applyAlignment="1">
      <alignment horizontal="right"/>
    </xf>
    <xf numFmtId="0" fontId="11" fillId="0" borderId="14" xfId="0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166" fontId="7" fillId="0" borderId="9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4" fontId="7" fillId="0" borderId="12" xfId="0" applyNumberFormat="1" applyFont="1" applyFill="1" applyBorder="1" applyAlignment="1">
      <alignment horizontal="center"/>
    </xf>
    <xf numFmtId="4" fontId="7" fillId="0" borderId="21" xfId="0" applyNumberFormat="1" applyFont="1" applyFill="1" applyBorder="1" applyAlignment="1">
      <alignment horizontal="center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30" xfId="0" applyNumberFormat="1" applyFont="1" applyFill="1" applyBorder="1" applyAlignment="1">
      <alignment horizontal="center"/>
    </xf>
    <xf numFmtId="3" fontId="10" fillId="0" borderId="31" xfId="0" applyNumberFormat="1" applyFont="1" applyFill="1" applyBorder="1" applyAlignment="1">
      <alignment horizontal="center"/>
    </xf>
    <xf numFmtId="3" fontId="10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10" fillId="0" borderId="3" xfId="0" applyNumberFormat="1" applyFont="1" applyFill="1" applyBorder="1" applyAlignment="1">
      <alignment horizontal="center"/>
    </xf>
    <xf numFmtId="3" fontId="10" fillId="0" borderId="32" xfId="0" applyNumberFormat="1" applyFont="1" applyFill="1" applyBorder="1" applyAlignment="1">
      <alignment horizontal="center" vertical="center"/>
    </xf>
    <xf numFmtId="3" fontId="10" fillId="0" borderId="33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3" fontId="22" fillId="0" borderId="0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3" fontId="22" fillId="0" borderId="0" xfId="0" applyNumberFormat="1" applyFont="1" applyFill="1" applyBorder="1" applyAlignment="1">
      <alignment horizontal="left"/>
    </xf>
    <xf numFmtId="0" fontId="17" fillId="0" borderId="0" xfId="0" applyFont="1" applyFill="1" applyAlignment="1">
      <alignment horizontal="left"/>
    </xf>
    <xf numFmtId="0" fontId="11" fillId="0" borderId="13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center" wrapText="1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EDB3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0" sqref="G10"/>
    </sheetView>
  </sheetViews>
  <sheetFormatPr defaultRowHeight="12.75" x14ac:dyDescent="0.2"/>
  <cols>
    <col min="1" max="1" width="55.140625" style="3" customWidth="1"/>
    <col min="2" max="2" width="9.5703125" style="9" customWidth="1"/>
    <col min="3" max="3" width="9.7109375" style="10" customWidth="1"/>
    <col min="4" max="4" width="11.5703125" style="9" customWidth="1"/>
    <col min="5" max="5" width="10.85546875" style="9" customWidth="1"/>
    <col min="6" max="6" width="9.5703125" style="9" customWidth="1"/>
    <col min="7" max="7" width="13.140625" style="2" customWidth="1"/>
    <col min="8" max="8" width="2" customWidth="1"/>
  </cols>
  <sheetData>
    <row r="1" spans="1:8" ht="16.5" thickBot="1" x14ac:dyDescent="0.25">
      <c r="A1" s="7" t="s">
        <v>36</v>
      </c>
      <c r="G1" s="25" t="s">
        <v>13</v>
      </c>
    </row>
    <row r="2" spans="1:8" ht="41.1" customHeight="1" thickBot="1" x14ac:dyDescent="0.25">
      <c r="A2" s="5"/>
      <c r="B2" s="103" t="s">
        <v>43</v>
      </c>
      <c r="C2" s="104"/>
      <c r="D2" s="65" t="s">
        <v>37</v>
      </c>
      <c r="E2" s="11"/>
      <c r="F2" s="11"/>
      <c r="G2" s="8"/>
    </row>
    <row r="3" spans="1:8" s="1" customFormat="1" ht="26.25" thickBot="1" x14ac:dyDescent="0.25">
      <c r="A3" s="66" t="s">
        <v>3</v>
      </c>
      <c r="B3" s="80" t="s">
        <v>42</v>
      </c>
      <c r="C3" s="88" t="s">
        <v>9</v>
      </c>
      <c r="D3" s="47" t="s">
        <v>4</v>
      </c>
      <c r="E3" s="57" t="s">
        <v>5</v>
      </c>
      <c r="F3" s="12" t="s">
        <v>6</v>
      </c>
      <c r="G3" s="30" t="s">
        <v>7</v>
      </c>
      <c r="H3" s="6"/>
    </row>
    <row r="4" spans="1:8" ht="15.75" x14ac:dyDescent="0.25">
      <c r="A4" s="67" t="s">
        <v>40</v>
      </c>
      <c r="B4" s="48"/>
      <c r="C4" s="89"/>
      <c r="D4" s="48"/>
      <c r="E4" s="58"/>
      <c r="F4" s="14"/>
      <c r="G4" s="31"/>
    </row>
    <row r="5" spans="1:8" ht="15" x14ac:dyDescent="0.25">
      <c r="A5" s="68" t="s">
        <v>41</v>
      </c>
      <c r="B5" s="49"/>
      <c r="C5" s="90"/>
      <c r="D5" s="49"/>
      <c r="E5" s="59"/>
      <c r="F5" s="16"/>
      <c r="G5" s="32"/>
    </row>
    <row r="6" spans="1:8" ht="25.5" x14ac:dyDescent="0.2">
      <c r="A6" s="69" t="s">
        <v>28</v>
      </c>
      <c r="B6" s="54">
        <f>ROUND(18.34*1.02,2)</f>
        <v>18.71</v>
      </c>
      <c r="C6" s="91">
        <v>53393</v>
      </c>
      <c r="D6" s="50">
        <f>ROUND(C6/B6*12,1)</f>
        <v>34244.6</v>
      </c>
      <c r="E6" s="37">
        <f>ROUND(D6*0.338,1)</f>
        <v>11574.7</v>
      </c>
      <c r="F6" s="38">
        <f>ROUND(D6*0.01,1)</f>
        <v>342.4</v>
      </c>
      <c r="G6" s="39">
        <f>SUM(D6:F6)</f>
        <v>46161.700000000004</v>
      </c>
      <c r="H6" s="40"/>
    </row>
    <row r="7" spans="1:8" ht="14.25" x14ac:dyDescent="0.2">
      <c r="A7" s="70" t="s">
        <v>30</v>
      </c>
      <c r="B7" s="51" t="s">
        <v>12</v>
      </c>
      <c r="C7" s="91">
        <v>46513</v>
      </c>
      <c r="D7" s="51" t="s">
        <v>12</v>
      </c>
      <c r="E7" s="17" t="s">
        <v>12</v>
      </c>
      <c r="F7" s="18" t="s">
        <v>12</v>
      </c>
      <c r="G7" s="41" t="s">
        <v>8</v>
      </c>
      <c r="H7" s="40"/>
    </row>
    <row r="8" spans="1:8" ht="14.25" x14ac:dyDescent="0.2">
      <c r="A8" s="70" t="s">
        <v>31</v>
      </c>
      <c r="B8" s="51" t="s">
        <v>12</v>
      </c>
      <c r="C8" s="91">
        <v>46513</v>
      </c>
      <c r="D8" s="51" t="s">
        <v>12</v>
      </c>
      <c r="E8" s="17" t="s">
        <v>12</v>
      </c>
      <c r="F8" s="18" t="s">
        <v>12</v>
      </c>
      <c r="G8" s="41" t="s">
        <v>8</v>
      </c>
      <c r="H8" s="40"/>
    </row>
    <row r="9" spans="1:8" ht="50.25" customHeight="1" x14ac:dyDescent="0.2">
      <c r="A9" s="69" t="s">
        <v>17</v>
      </c>
      <c r="B9" s="81">
        <v>6.28</v>
      </c>
      <c r="C9" s="91">
        <v>47310</v>
      </c>
      <c r="D9" s="50">
        <f>ROUND(C9/B9*12,1)</f>
        <v>90401.3</v>
      </c>
      <c r="E9" s="37">
        <f t="shared" ref="E9:E10" si="0">ROUND(D9*0.338,1)</f>
        <v>30555.599999999999</v>
      </c>
      <c r="F9" s="38">
        <f t="shared" ref="F9:F10" si="1">ROUND(D9*0.01,1)</f>
        <v>904</v>
      </c>
      <c r="G9" s="39">
        <f t="shared" ref="G9:G10" si="2">SUM(D9:F9)</f>
        <v>121860.9</v>
      </c>
      <c r="H9" s="40"/>
    </row>
    <row r="10" spans="1:8" ht="38.25" x14ac:dyDescent="0.2">
      <c r="A10" s="69" t="s">
        <v>18</v>
      </c>
      <c r="B10" s="54">
        <v>8.06</v>
      </c>
      <c r="C10" s="91">
        <v>47310</v>
      </c>
      <c r="D10" s="50">
        <f>ROUND(C10/B10*12,1)</f>
        <v>70436.7</v>
      </c>
      <c r="E10" s="37">
        <f t="shared" si="0"/>
        <v>23807.599999999999</v>
      </c>
      <c r="F10" s="38">
        <f t="shared" si="1"/>
        <v>704.4</v>
      </c>
      <c r="G10" s="39">
        <f t="shared" si="2"/>
        <v>94948.699999999983</v>
      </c>
      <c r="H10" s="40"/>
    </row>
    <row r="11" spans="1:8" ht="14.25" x14ac:dyDescent="0.2">
      <c r="A11" s="70" t="s">
        <v>15</v>
      </c>
      <c r="B11" s="51" t="s">
        <v>12</v>
      </c>
      <c r="C11" s="92">
        <v>48602</v>
      </c>
      <c r="D11" s="51" t="s">
        <v>12</v>
      </c>
      <c r="E11" s="17" t="s">
        <v>12</v>
      </c>
      <c r="F11" s="18" t="s">
        <v>12</v>
      </c>
      <c r="G11" s="33" t="s">
        <v>8</v>
      </c>
    </row>
    <row r="12" spans="1:8" ht="14.25" x14ac:dyDescent="0.2">
      <c r="A12" s="70" t="s">
        <v>16</v>
      </c>
      <c r="B12" s="51" t="s">
        <v>12</v>
      </c>
      <c r="C12" s="92">
        <v>48602</v>
      </c>
      <c r="D12" s="51" t="s">
        <v>12</v>
      </c>
      <c r="E12" s="17" t="s">
        <v>12</v>
      </c>
      <c r="F12" s="18" t="s">
        <v>12</v>
      </c>
      <c r="G12" s="33" t="s">
        <v>8</v>
      </c>
    </row>
    <row r="13" spans="1:8" s="24" customFormat="1" ht="25.5" x14ac:dyDescent="0.2">
      <c r="A13" s="69" t="s">
        <v>39</v>
      </c>
      <c r="B13" s="82">
        <v>0.27800000000000002</v>
      </c>
      <c r="C13" s="91">
        <v>50066</v>
      </c>
      <c r="D13" s="50">
        <f>ROUND(C13/B13*12,1)</f>
        <v>2161122.2999999998</v>
      </c>
      <c r="E13" s="37">
        <f t="shared" ref="E13:E14" si="3">ROUND(D13*0.338,1)</f>
        <v>730459.3</v>
      </c>
      <c r="F13" s="38">
        <f t="shared" ref="F13:F14" si="4">ROUND(D13*0.01,1)</f>
        <v>21611.200000000001</v>
      </c>
      <c r="G13" s="39">
        <f t="shared" ref="G13:G14" si="5">SUM(D13:F13)</f>
        <v>2913192.8</v>
      </c>
    </row>
    <row r="14" spans="1:8" s="24" customFormat="1" x14ac:dyDescent="0.2">
      <c r="A14" s="71" t="s">
        <v>29</v>
      </c>
      <c r="B14" s="83">
        <f>ROUND(B13/1.2,3)</f>
        <v>0.23200000000000001</v>
      </c>
      <c r="C14" s="91">
        <v>50066</v>
      </c>
      <c r="D14" s="50">
        <f>ROUND(C14/B14*12,1)</f>
        <v>2589620.7000000002</v>
      </c>
      <c r="E14" s="37">
        <f t="shared" si="3"/>
        <v>875291.8</v>
      </c>
      <c r="F14" s="38">
        <f t="shared" si="4"/>
        <v>25896.2</v>
      </c>
      <c r="G14" s="39">
        <f t="shared" si="5"/>
        <v>3490808.7</v>
      </c>
    </row>
    <row r="15" spans="1:8" x14ac:dyDescent="0.2">
      <c r="A15" s="72" t="s">
        <v>10</v>
      </c>
      <c r="B15" s="84"/>
      <c r="C15" s="90"/>
      <c r="D15" s="52"/>
      <c r="E15" s="60"/>
      <c r="F15" s="20"/>
      <c r="G15" s="34"/>
    </row>
    <row r="16" spans="1:8" x14ac:dyDescent="0.2">
      <c r="A16" s="73" t="s">
        <v>14</v>
      </c>
      <c r="B16" s="84"/>
      <c r="C16" s="90"/>
      <c r="D16" s="52"/>
      <c r="E16" s="60"/>
      <c r="F16" s="20"/>
      <c r="G16" s="34"/>
    </row>
    <row r="17" spans="1:7" x14ac:dyDescent="0.2">
      <c r="A17" s="74" t="s">
        <v>0</v>
      </c>
      <c r="B17" s="86">
        <v>225.69</v>
      </c>
      <c r="C17" s="90">
        <v>54114</v>
      </c>
      <c r="D17" s="53">
        <f>ROUND(C17/B17*12,1)</f>
        <v>2877.3</v>
      </c>
      <c r="E17" s="61">
        <f>ROUND(D17*0.338,1)</f>
        <v>972.5</v>
      </c>
      <c r="F17" s="19">
        <f>ROUND(D17*0.01,1)</f>
        <v>28.8</v>
      </c>
      <c r="G17" s="35">
        <f>SUM(D17:F17)</f>
        <v>3878.6000000000004</v>
      </c>
    </row>
    <row r="18" spans="1:7" x14ac:dyDescent="0.2">
      <c r="A18" s="74" t="s">
        <v>1</v>
      </c>
      <c r="B18" s="51"/>
      <c r="C18" s="92"/>
      <c r="D18" s="53"/>
      <c r="E18" s="62"/>
      <c r="F18" s="19"/>
      <c r="G18" s="35"/>
    </row>
    <row r="19" spans="1:7" x14ac:dyDescent="0.2">
      <c r="A19" s="75" t="s">
        <v>19</v>
      </c>
      <c r="B19" s="51">
        <v>153</v>
      </c>
      <c r="C19" s="92">
        <v>54597</v>
      </c>
      <c r="D19" s="50">
        <f t="shared" ref="D19:D27" si="6">ROUND(C19/B19*12,1)</f>
        <v>4282.1000000000004</v>
      </c>
      <c r="E19" s="37">
        <f t="shared" ref="E19:E27" si="7">ROUND(D19*0.338,1)</f>
        <v>1447.3</v>
      </c>
      <c r="F19" s="38">
        <f t="shared" ref="F19:F27" si="8">ROUND(D19*0.01,1)</f>
        <v>42.8</v>
      </c>
      <c r="G19" s="39">
        <f t="shared" ref="G19:G27" si="9">SUM(D19:F19)</f>
        <v>5772.2000000000007</v>
      </c>
    </row>
    <row r="20" spans="1:7" x14ac:dyDescent="0.2">
      <c r="A20" s="75" t="s">
        <v>20</v>
      </c>
      <c r="B20" s="51">
        <v>91.8</v>
      </c>
      <c r="C20" s="92">
        <v>54597</v>
      </c>
      <c r="D20" s="50">
        <f t="shared" si="6"/>
        <v>7136.9</v>
      </c>
      <c r="E20" s="37">
        <f t="shared" si="7"/>
        <v>2412.3000000000002</v>
      </c>
      <c r="F20" s="38">
        <f t="shared" si="8"/>
        <v>71.400000000000006</v>
      </c>
      <c r="G20" s="39">
        <f t="shared" si="9"/>
        <v>9620.6</v>
      </c>
    </row>
    <row r="21" spans="1:7" x14ac:dyDescent="0.2">
      <c r="A21" s="75" t="s">
        <v>21</v>
      </c>
      <c r="B21" s="51">
        <v>91.8</v>
      </c>
      <c r="C21" s="92">
        <v>54597</v>
      </c>
      <c r="D21" s="50">
        <f t="shared" si="6"/>
        <v>7136.9</v>
      </c>
      <c r="E21" s="37">
        <f t="shared" si="7"/>
        <v>2412.3000000000002</v>
      </c>
      <c r="F21" s="38">
        <f t="shared" si="8"/>
        <v>71.400000000000006</v>
      </c>
      <c r="G21" s="39">
        <f t="shared" si="9"/>
        <v>9620.6</v>
      </c>
    </row>
    <row r="22" spans="1:7" x14ac:dyDescent="0.2">
      <c r="A22" s="75" t="s">
        <v>24</v>
      </c>
      <c r="B22" s="51">
        <v>198.9</v>
      </c>
      <c r="C22" s="92">
        <v>54597</v>
      </c>
      <c r="D22" s="50">
        <f t="shared" si="6"/>
        <v>3293.9</v>
      </c>
      <c r="E22" s="37">
        <f t="shared" si="7"/>
        <v>1113.3</v>
      </c>
      <c r="F22" s="38">
        <f t="shared" si="8"/>
        <v>32.9</v>
      </c>
      <c r="G22" s="39">
        <f t="shared" si="9"/>
        <v>4440.0999999999995</v>
      </c>
    </row>
    <row r="23" spans="1:7" x14ac:dyDescent="0.2">
      <c r="A23" s="75" t="s">
        <v>22</v>
      </c>
      <c r="B23" s="51">
        <v>153</v>
      </c>
      <c r="C23" s="92">
        <v>54597</v>
      </c>
      <c r="D23" s="50">
        <f t="shared" si="6"/>
        <v>4282.1000000000004</v>
      </c>
      <c r="E23" s="37">
        <f t="shared" si="7"/>
        <v>1447.3</v>
      </c>
      <c r="F23" s="38">
        <f t="shared" si="8"/>
        <v>42.8</v>
      </c>
      <c r="G23" s="39">
        <f t="shared" si="9"/>
        <v>5772.2000000000007</v>
      </c>
    </row>
    <row r="24" spans="1:7" x14ac:dyDescent="0.2">
      <c r="A24" s="75" t="s">
        <v>25</v>
      </c>
      <c r="B24" s="51">
        <v>122.4</v>
      </c>
      <c r="C24" s="92">
        <v>54597</v>
      </c>
      <c r="D24" s="50">
        <f t="shared" si="6"/>
        <v>5352.6</v>
      </c>
      <c r="E24" s="37">
        <f t="shared" si="7"/>
        <v>1809.2</v>
      </c>
      <c r="F24" s="38">
        <f t="shared" si="8"/>
        <v>53.5</v>
      </c>
      <c r="G24" s="39">
        <f t="shared" si="9"/>
        <v>7215.3</v>
      </c>
    </row>
    <row r="25" spans="1:7" x14ac:dyDescent="0.2">
      <c r="A25" s="75" t="s">
        <v>26</v>
      </c>
      <c r="B25" s="51">
        <v>122.4</v>
      </c>
      <c r="C25" s="92">
        <v>54597</v>
      </c>
      <c r="D25" s="50">
        <f t="shared" si="6"/>
        <v>5352.6</v>
      </c>
      <c r="E25" s="37">
        <f t="shared" si="7"/>
        <v>1809.2</v>
      </c>
      <c r="F25" s="38">
        <f t="shared" si="8"/>
        <v>53.5</v>
      </c>
      <c r="G25" s="39">
        <f t="shared" si="9"/>
        <v>7215.3</v>
      </c>
    </row>
    <row r="26" spans="1:7" x14ac:dyDescent="0.2">
      <c r="A26" s="75" t="s">
        <v>27</v>
      </c>
      <c r="B26" s="85">
        <v>153</v>
      </c>
      <c r="C26" s="93">
        <v>54597</v>
      </c>
      <c r="D26" s="50">
        <f t="shared" si="6"/>
        <v>4282.1000000000004</v>
      </c>
      <c r="E26" s="37">
        <f t="shared" si="7"/>
        <v>1447.3</v>
      </c>
      <c r="F26" s="38">
        <f t="shared" si="8"/>
        <v>42.8</v>
      </c>
      <c r="G26" s="39">
        <f t="shared" si="9"/>
        <v>5772.2000000000007</v>
      </c>
    </row>
    <row r="27" spans="1:7" x14ac:dyDescent="0.2">
      <c r="A27" s="75" t="s">
        <v>23</v>
      </c>
      <c r="B27" s="51">
        <v>229.5</v>
      </c>
      <c r="C27" s="92">
        <v>54597</v>
      </c>
      <c r="D27" s="50">
        <f t="shared" si="6"/>
        <v>2854.7</v>
      </c>
      <c r="E27" s="37">
        <f t="shared" si="7"/>
        <v>964.9</v>
      </c>
      <c r="F27" s="38">
        <f t="shared" si="8"/>
        <v>28.5</v>
      </c>
      <c r="G27" s="39">
        <f t="shared" si="9"/>
        <v>3848.1</v>
      </c>
    </row>
    <row r="28" spans="1:7" x14ac:dyDescent="0.2">
      <c r="A28" s="72"/>
      <c r="B28" s="84"/>
      <c r="C28" s="90"/>
      <c r="D28" s="52"/>
      <c r="E28" s="60"/>
      <c r="F28" s="42"/>
      <c r="G28" s="34"/>
    </row>
    <row r="29" spans="1:7" ht="25.5" x14ac:dyDescent="0.2">
      <c r="A29" s="76" t="s">
        <v>32</v>
      </c>
      <c r="B29" s="86"/>
      <c r="C29" s="94"/>
      <c r="D29" s="53"/>
      <c r="E29" s="61"/>
      <c r="F29" s="19"/>
      <c r="G29" s="35"/>
    </row>
    <row r="30" spans="1:7" ht="25.5" x14ac:dyDescent="0.2">
      <c r="A30" s="77" t="s">
        <v>33</v>
      </c>
      <c r="B30" s="54" t="s">
        <v>12</v>
      </c>
      <c r="C30" s="91">
        <v>50062</v>
      </c>
      <c r="D30" s="54" t="s">
        <v>12</v>
      </c>
      <c r="E30" s="43" t="s">
        <v>12</v>
      </c>
      <c r="F30" s="44" t="s">
        <v>12</v>
      </c>
      <c r="G30" s="41" t="s">
        <v>8</v>
      </c>
    </row>
    <row r="31" spans="1:7" ht="25.5" x14ac:dyDescent="0.2">
      <c r="A31" s="77" t="s">
        <v>34</v>
      </c>
      <c r="B31" s="54" t="s">
        <v>12</v>
      </c>
      <c r="C31" s="91">
        <v>50062</v>
      </c>
      <c r="D31" s="54" t="s">
        <v>12</v>
      </c>
      <c r="E31" s="43" t="s">
        <v>12</v>
      </c>
      <c r="F31" s="44" t="s">
        <v>12</v>
      </c>
      <c r="G31" s="41" t="s">
        <v>8</v>
      </c>
    </row>
    <row r="32" spans="1:7" ht="14.25" x14ac:dyDescent="0.2">
      <c r="A32" s="78" t="s">
        <v>35</v>
      </c>
      <c r="B32" s="4" t="s">
        <v>2</v>
      </c>
      <c r="C32" s="95">
        <v>0</v>
      </c>
      <c r="D32" s="55">
        <v>0</v>
      </c>
      <c r="E32" s="63">
        <f>ROUND(D32*0.338,1)</f>
        <v>0</v>
      </c>
      <c r="F32" s="45">
        <f>ROUND(D32*0.01,1)</f>
        <v>0</v>
      </c>
      <c r="G32" s="46">
        <f>SUM(D32:F32)</f>
        <v>0</v>
      </c>
    </row>
    <row r="33" spans="1:7" ht="13.5" thickBot="1" x14ac:dyDescent="0.25">
      <c r="A33" s="79" t="s">
        <v>10</v>
      </c>
      <c r="B33" s="87"/>
      <c r="C33" s="96"/>
      <c r="D33" s="56"/>
      <c r="E33" s="64"/>
      <c r="F33" s="29"/>
      <c r="G33" s="36"/>
    </row>
    <row r="34" spans="1:7" x14ac:dyDescent="0.2">
      <c r="B34" s="13"/>
      <c r="C34" s="15"/>
    </row>
    <row r="35" spans="1:7" x14ac:dyDescent="0.2">
      <c r="A35" s="27" t="s">
        <v>11</v>
      </c>
      <c r="B35" s="26"/>
      <c r="C35" s="15"/>
    </row>
    <row r="36" spans="1:7" ht="14.25" x14ac:dyDescent="0.2">
      <c r="A36" s="4" t="s">
        <v>8</v>
      </c>
      <c r="B36" s="97" t="s">
        <v>38</v>
      </c>
      <c r="C36" s="98"/>
      <c r="D36" s="99"/>
      <c r="E36" s="99"/>
      <c r="F36" s="99"/>
      <c r="G36" s="100"/>
    </row>
    <row r="37" spans="1:7" ht="14.25" x14ac:dyDescent="0.2">
      <c r="A37" s="4" t="s">
        <v>2</v>
      </c>
      <c r="B37" s="97" t="s">
        <v>44</v>
      </c>
      <c r="C37" s="101"/>
      <c r="D37" s="102"/>
      <c r="E37" s="99"/>
      <c r="F37" s="99"/>
      <c r="G37" s="100"/>
    </row>
    <row r="38" spans="1:7" x14ac:dyDescent="0.2">
      <c r="A38" s="4"/>
      <c r="B38" s="28"/>
      <c r="C38" s="22"/>
      <c r="D38" s="23"/>
    </row>
    <row r="39" spans="1:7" x14ac:dyDescent="0.2">
      <c r="A39" s="4"/>
      <c r="B39" s="28"/>
      <c r="C39" s="22"/>
      <c r="D39" s="23"/>
    </row>
    <row r="40" spans="1:7" x14ac:dyDescent="0.2">
      <c r="A40" s="4"/>
      <c r="B40" s="21"/>
      <c r="C40" s="22"/>
      <c r="D40" s="23"/>
    </row>
  </sheetData>
  <sheetProtection sheet="1" objects="1" scenarios="1"/>
  <customSheetViews>
    <customSheetView guid="{912F4FA1-95A3-4482-AAA9-038E0DC21F7D}" scale="90" showPageBreaks="1" fitToPage="1" showAutoFilter="1">
      <pane xSplit="1" ySplit="3" topLeftCell="C4" activePane="bottomRight" state="frozen"/>
      <selection pane="bottomRight" activeCell="F23" sqref="F23"/>
      <pageMargins left="0.17" right="0.31496062992125984" top="0.42" bottom="0.33" header="0.18" footer="0.17"/>
      <pageSetup paperSize="9" scale="18" fitToHeight="5" orientation="portrait" horizontalDpi="200" verticalDpi="200" r:id="rId1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07" xr:uid="{AC16820B-545D-4D41-A1D8-D4A12139AECC}"/>
    </customSheetView>
    <customSheetView guid="{28E302C8-1730-46AF-A10B-D26EF84F84F5}" scale="90" showPageBreaks="1" showAutoFilter="1" hiddenColumns="1">
      <pane xSplit="1" ySplit="3" topLeftCell="B43" activePane="bottomRight" state="frozen"/>
      <selection pane="bottomRight" activeCell="B60" sqref="B60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2"/>
      <headerFooter alignWithMargins="0">
        <oddHeader>&amp;L&amp;"Arial CE,Tučné"&amp;12Přehled výše normativů a komponent pro rozpis rozpočtu přímých NIV v roce 2013&amp;C&amp;"Arial CE,Tučné"&amp;12&amp;R&amp;"Times New Roman CE,Obyčejné"&amp;11&amp;D</oddHeader>
        <oddFooter>&amp;C&amp;P</oddFooter>
      </headerFooter>
      <autoFilter ref="A3:Y161" xr:uid="{975D8517-CA1D-4988-8854-DCC7D3F3C62B}"/>
    </customSheetView>
    <customSheetView guid="{97729222-926C-4315-89C2-2FABBD20BF17}" scale="90" fitToPage="1" showAutoFilter="1" hiddenColumns="1">
      <pane xSplit="1" ySplit="3" topLeftCell="B256" activePane="bottomRight" state="frozen"/>
      <selection pane="bottomRight" activeCell="F268" sqref="F268"/>
      <pageMargins left="0.17" right="0.31496062992125984" top="0.42" bottom="0.33" header="0.18" footer="0.17"/>
      <pageSetup paperSize="9" scale="25" fitToHeight="5" orientation="portrait" horizontalDpi="200" verticalDpi="200" r:id="rId3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14" xr:uid="{186F8C09-1C76-4E5D-AE48-EF3333D8B0ED}"/>
    </customSheetView>
    <customSheetView guid="{052A1E75-43F9-4332-AFEF-26CF9E421146}" scale="85" showPageBreaks="1" fitToPage="1" showAutoFilter="1">
      <pane xSplit="1" ySplit="3" topLeftCell="B50" activePane="bottomRight" state="frozen"/>
      <selection pane="bottomRight" activeCell="B89" sqref="B89"/>
      <pageMargins left="0.36" right="0.23622047244094491" top="0.82677165354330717" bottom="0.39370078740157483" header="0.43307086614173229" footer="0.19685039370078741"/>
      <pageSetup paperSize="9" scale="18" fitToHeight="4" orientation="portrait" horizontalDpi="200" verticalDpi="200" r:id="rId4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E0C0F4B5-A163-4617-8589-1D19F4997EC4}"/>
    </customSheetView>
    <customSheetView guid="{F08030CE-B017-4F68-B952-42E60474C44D}" scale="80" showPageBreaks="1" showAutoFilter="1" hiddenColumns="1">
      <pane xSplit="1" ySplit="2" topLeftCell="B283" activePane="bottomRight" state="frozen"/>
      <selection pane="bottomRight" activeCell="A238" sqref="A238:V281"/>
      <pageMargins left="0.35433070866141736" right="0.23622047244094491" top="0.82677165354330717" bottom="0.39370078740157483" header="0.43307086614173229" footer="0.19685039370078741"/>
      <pageSetup paperSize="9" scale="75" fitToHeight="4" orientation="landscape" horizontalDpi="200" verticalDpi="200" r:id="rId5"/>
      <headerFooter alignWithMargins="0">
        <oddHeader>&amp;L&amp;"Arial CE,Tučné"&amp;12Přehled výše normativů a komponent pro rozpis rozpočtu přímých NIV v roce 2009&amp;C&amp;"Arial CE,Tučné"&amp;12&amp;R&amp;"Times New Roman CE,Obyčejné"&amp;11&amp;D</oddHeader>
        <oddFooter>&amp;C&amp;P</oddFooter>
      </headerFooter>
      <autoFilter ref="B1:T1" xr:uid="{2AEFB920-2D46-43D4-9C0D-DAD221C20C3A}"/>
    </customSheetView>
    <customSheetView guid="{07A5FCB0-413C-407E-ABC2-7E91E1999FBD}" scale="85" fitToPage="1" showAutoFilter="1" hiddenColumns="1">
      <pane xSplit="1" ySplit="2" topLeftCell="B86" activePane="bottomRight" state="frozen"/>
      <selection pane="bottomRight" activeCell="G2" sqref="G2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6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68721D0B-D702-407F-87E5-4B144CCCDF77}"/>
    </customSheetView>
    <customSheetView guid="{7A267E7D-5541-425C-9EA4-667F7FAC38C8}" scale="85" showPageBreaks="1" fitToPage="1" showAutoFilter="1" hiddenColumns="1" showRuler="0">
      <pane xSplit="1" ySplit="2" topLeftCell="B271" activePane="bottomRight" state="frozen"/>
      <selection pane="bottomRight" sqref="A1:Q320"/>
      <pageMargins left="0" right="0" top="3.937007874015748E-2" bottom="0" header="3.937007874015748E-2" footer="0"/>
      <pageSetup paperSize="9" scale="47" fitToHeight="3" orientation="portrait" horizontalDpi="200" verticalDpi="200" r:id="rId7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0FB98CCE-D042-4333-9C61-A84983A3AAE5}"/>
    </customSheetView>
    <customSheetView guid="{83930C79-823D-4BFA-AC77-42E7396856F5}" scale="85" showPageBreaks="1" fitToPage="1" showAutoFilter="1" hiddenColumns="1" showRuler="0">
      <pane xSplit="1" ySplit="2" topLeftCell="Y197" activePane="bottomRight" state="frozen"/>
      <selection pane="bottomRight" activeCell="AJ217" sqref="AJ217"/>
      <pageMargins left="0.36" right="0.23622047244094491" top="0.82677165354330717" bottom="0.39370078740157483" header="0.43307086614173229" footer="0.19685039370078741"/>
      <pageSetup paperSize="9" scale="26" fitToHeight="4" orientation="portrait" horizontalDpi="200" verticalDpi="200" r:id="rId8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A352704B-7A01-494D-AD27-F00BB1AC58D2}"/>
    </customSheetView>
    <customSheetView guid="{5D241DBD-A98C-49C8-AC7E-2CA4EDF6359A}" scale="85" fitToPage="1" showAutoFilter="1" hiddenColumns="1">
      <pane xSplit="1" ySplit="2" topLeftCell="B247" activePane="bottomRight" state="frozen"/>
      <selection pane="bottomRight" activeCell="A270" sqref="A270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9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7887AC1D-FF59-426D-A001-B3D8B9F1AA0F}"/>
    </customSheetView>
    <customSheetView guid="{395CDB2D-1278-4711-A980-BF78E1E3D0E3}" scale="85" showPageBreaks="1" fitToPage="1" showAutoFilter="1" hiddenColumns="1">
      <pane xSplit="1" ySplit="2" topLeftCell="B192" activePane="bottomRight" state="frozen"/>
      <selection pane="bottomRight" activeCell="A228" sqref="A228"/>
      <pageMargins left="0.15748031496062992" right="3.937007874015748E-2" top="0.43307086614173229" bottom="0.39370078740157483" header="3.937007874015748E-2" footer="0"/>
      <pageSetup paperSize="9" scale="29" fitToHeight="6" orientation="portrait" horizontalDpi="200" verticalDpi="200" r:id="rId10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C84DC95E-4E7A-4A66-83B3-423B78CD6AEE}"/>
    </customSheetView>
    <customSheetView guid="{F9022AAB-6417-4047-A295-A6122F1907FA}" scale="90" showPageBreaks="1" fitToPage="1" showAutoFilter="1" hiddenColumns="1">
      <pane xSplit="1" ySplit="3" topLeftCell="B217" activePane="bottomRight" state="frozen"/>
      <selection pane="bottomRight" activeCell="Q34" sqref="Q34"/>
      <pageMargins left="0.17" right="0.31496062992125984" top="0.42" bottom="0.33" header="0.18" footer="0.17"/>
      <pageSetup paperSize="9" scale="21" fitToHeight="5" orientation="portrait" horizontalDpi="200" verticalDpi="200" r:id="rId11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14" xr:uid="{0F77CDA8-0A6A-40EB-9979-677F4C74138C}"/>
    </customSheetView>
    <customSheetView guid="{4491993C-3C9E-4226-B31A-911CEA7B6DA6}" scale="80" showPageBreaks="1" showAutoFilter="1" hiddenColumns="1">
      <pane xSplit="1" ySplit="3" topLeftCell="O282" activePane="bottomRight" state="frozen"/>
      <selection pane="bottomRight" activeCell="A96" sqref="A96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2"/>
      <headerFooter alignWithMargins="0">
        <oddHeader>&amp;L&amp;"Arial CE,Tučné"&amp;12Přehled výše normativů a komponent pro rozpis rozpočtu přímých NIV v roce 2013&amp;C&amp;"Arial CE,Tučné"&amp;12&amp;R&amp;"Times New Roman CE,Obyčejné"&amp;11&amp;D</oddHeader>
        <oddFooter>&amp;C&amp;P</oddFooter>
      </headerFooter>
      <autoFilter ref="A3:Y168" xr:uid="{2A238416-BA0F-45EC-8336-2F724E5386A4}"/>
    </customSheetView>
  </customSheetViews>
  <mergeCells count="1">
    <mergeCell ref="B2:C2"/>
  </mergeCells>
  <phoneticPr fontId="0" type="noConversion"/>
  <pageMargins left="0.51181102362204722" right="0.27559055118110237" top="0.51181102362204722" bottom="0.31496062992125984" header="0.31496062992125984" footer="0.15748031496062992"/>
  <pageSetup paperSize="9" scale="80" fitToHeight="5" orientation="landscape" r:id="rId13"/>
  <headerFooter alignWithMargins="0">
    <oddHeader>&amp;R&amp;"Times New Roman CE,Obyčejné"&amp;11&amp;D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Normativy 2026</vt:lpstr>
      <vt:lpstr>'Normativy 2026'!Názvy_tisku</vt:lpstr>
      <vt:lpstr>'Normativy 2026'!Oblast_tisku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Matice normativů a komponent pro rozpis přímých NIV, rok 2006</dc:title>
  <dc:creator>V. Jarkovský</dc:creator>
  <cp:lastModifiedBy>Jarkovský Václav Ing.</cp:lastModifiedBy>
  <cp:lastPrinted>2026-04-16T19:30:02Z</cp:lastPrinted>
  <dcterms:created xsi:type="dcterms:W3CDTF">1998-11-16T12:26:37Z</dcterms:created>
  <dcterms:modified xsi:type="dcterms:W3CDTF">2026-04-23T08:22:44Z</dcterms:modified>
</cp:coreProperties>
</file>