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d:\Users\mlejnek\Desktop\AP SRKHK - duben 2025\"/>
    </mc:Choice>
  </mc:AlternateContent>
  <xr:revisionPtr revIDLastSave="0" documentId="13_ncr:1_{9C2079F7-3EDE-4432-A85A-23683EEB951A}" xr6:coauthVersionLast="47" xr6:coauthVersionMax="47" xr10:uidLastSave="{00000000-0000-0000-0000-000000000000}"/>
  <bookViews>
    <workbookView xWindow="-120" yWindow="-120" windowWidth="29040" windowHeight="15840" xr2:uid="{00000000-000D-0000-FFFF-FFFF00000000}"/>
  </bookViews>
  <sheets>
    <sheet name="projekty" sheetId="1" r:id="rId1"/>
    <sheet name="zkratky" sheetId="2" r:id="rId2"/>
    <sheet name="stavy projektů" sheetId="3" r:id="rId3"/>
  </sheets>
  <definedNames>
    <definedName name="_xlnm._FilterDatabase" localSheetId="0" hidden="1">projekty!$A$2:$M$267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8" i="1" l="1"/>
  <c r="E112" i="1"/>
  <c r="E114" i="1"/>
  <c r="E115" i="1"/>
  <c r="E121" i="1"/>
  <c r="E122" i="1"/>
  <c r="E140" i="1"/>
  <c r="E157" i="1"/>
  <c r="E144" i="1"/>
  <c r="K17" i="1" l="1"/>
</calcChain>
</file>

<file path=xl/sharedStrings.xml><?xml version="1.0" encoding="utf-8"?>
<sst xmlns="http://schemas.openxmlformats.org/spreadsheetml/2006/main" count="2536" uniqueCount="723">
  <si>
    <t>Vazba projektového záměru na Strategii rozvoje KHK 2021+</t>
  </si>
  <si>
    <t>Stav projektového záměru a zdroj financování (dotace)</t>
  </si>
  <si>
    <t>Tematická oblast/ gesce</t>
  </si>
  <si>
    <t>Název projektu</t>
  </si>
  <si>
    <t>Nositel projektu</t>
  </si>
  <si>
    <t>Obsah projektu</t>
  </si>
  <si>
    <t>Odhad celkových nákladů (v Kč)</t>
  </si>
  <si>
    <t>Strategická priorita</t>
  </si>
  <si>
    <t>Strategický cíl</t>
  </si>
  <si>
    <t>Opatření</t>
  </si>
  <si>
    <t>Stav projektového záměru</t>
  </si>
  <si>
    <t>Převažující zdroj financování (předpoklad)</t>
  </si>
  <si>
    <t>Upřesnění dotace (ITI, RAP, PZ…)</t>
  </si>
  <si>
    <t>Analýzy</t>
  </si>
  <si>
    <t>Data KHK a lokální katalog otevřených dat</t>
  </si>
  <si>
    <t>KHK</t>
  </si>
  <si>
    <t>Podpora provozu a rozvoje datového portálu kraje, podpora vývoje nových aplikací, automatizace pro aktualizaci dat, automatizované napojení na datový sklad kraje prostřednictvím gateway. Tvorba nových dashboardů, implementace a užití nástrojů pro snadnou vizualizaci, řešení oblasti kyberbezpečnosti.</t>
  </si>
  <si>
    <t>3. Efektivní infrastruktura a dostupnost</t>
  </si>
  <si>
    <t>3.2 Rozvinutá ICT infrastruktura pro digitální společnost</t>
  </si>
  <si>
    <t>3.2.3. Zavádění elektronizace a digitalizace služeb veřejných institucí a rozvoj eGovernmentu</t>
  </si>
  <si>
    <t>Realizace</t>
  </si>
  <si>
    <t>Datový portál Královéhradeckého kraje</t>
  </si>
  <si>
    <t xml:space="preserve">Vytvoření datového portálu Královéhradeckého kraje jako centralizované informační místo pro veřejnost.  Jedná se o data z řady zdrojů (kraj, krajské PO, měst, obcí, institucí), která se následně zpracovávají a transformují do uživatelsky přívětivých formátů a veřejně publikují. Přes datový portál budou open data a veřejně dostupná data k dispozici transparentně veřejnosti pro další využití např. pro tvorbu infografik, vyhodnocování statistik, tvorbu ročních reportů a podklady pro mapové výstupy, podklady pro tiskové oddělení, sociální sítě, reportáže a další. </t>
  </si>
  <si>
    <t>Ukončen</t>
  </si>
  <si>
    <t>Doprava</t>
  </si>
  <si>
    <t>I/14 Solnice, obchvat</t>
  </si>
  <si>
    <t xml:space="preserve">Výstavba silnice I. třídy ve vlastnictví Královéhradeckého kraje (následně ŘSD). Dokončení obchvatu města Solnice silnicí I/14, celková délka obchvatu je 1,712 km včetně mostního objektu délky 263 m.  </t>
  </si>
  <si>
    <t>3.1 Kvalitní dopravní infrastruktura a dostupné regiony</t>
  </si>
  <si>
    <t>3.1.1 Rozvoj páteřní dopravní infrastruktury a napojení kraje na nadřazenou síť</t>
  </si>
  <si>
    <t>Příprava</t>
  </si>
  <si>
    <t>ČR</t>
  </si>
  <si>
    <t>Průmyslová zóna</t>
  </si>
  <si>
    <t>II/252 Temný Důl – Horní Malá Úpa, 369 Rozdroże Kowarskie – Lubawka (Rozdroże Kowarskie: rozcestí Kowary – Lubawka – Horní Malá Úpa)</t>
  </si>
  <si>
    <t>Dolnoslezké vojvodství/partner KHK</t>
  </si>
  <si>
    <t>Zlepšení přeshraniční dostupnosti prostřednictvím rekonstrukce silnice II/252 Dolní Malá Úpa - Horní Malá Úpa.</t>
  </si>
  <si>
    <t>3.1.2 Zlepšení dopravní dostupnosti regionů kraje a přeshraniční dostupnosti včetně bezpečnosti dopravy</t>
  </si>
  <si>
    <t>ČR-PL</t>
  </si>
  <si>
    <t>II/280 Libáň - Kopidlno 1. etapa</t>
  </si>
  <si>
    <t>Rekonstrukce silnice II. třídy ve vlastnictví Královéhradeckého kraje</t>
  </si>
  <si>
    <t>IROP</t>
  </si>
  <si>
    <t>RAP</t>
  </si>
  <si>
    <t>II/284 Bílé Poličany</t>
  </si>
  <si>
    <t>SFDI/FRR</t>
  </si>
  <si>
    <t>II/284 Miletín, vjezd od Lázní Bělohrad - náměstí</t>
  </si>
  <si>
    <t>II/284 Nová Paka - Lomnická ulice</t>
  </si>
  <si>
    <t>II/285 + II/310 Nový Hrádek – Olešnice</t>
  </si>
  <si>
    <t>Zlepšení přeshraniční dostupnosti prostřednictvím rekonstrukce silnice II/285 + II/310 Nový Hrádek – Olešnice</t>
  </si>
  <si>
    <t>Záměr</t>
  </si>
  <si>
    <t xml:space="preserve">II/295 Revitalizace „polských mostů“ Přední Labská - mosty ev.č. 295-014, 295-014B, 295-014C </t>
  </si>
  <si>
    <t>II/298 Opočno - obchvat, 2.etapa</t>
  </si>
  <si>
    <t xml:space="preserve">Výstavba silnice II. třídy ve vlastnictví Královéhradeckého kraje. Dokončení obchvatu Opočna. Délka obchvatu je 1,45 km včetně čtyřpólového mostu o délce 129,4 m. </t>
  </si>
  <si>
    <t>II/299 Librantice - Libřice (SO 102, SO 103)</t>
  </si>
  <si>
    <t>II/299 Librantice - Libřice (SO 104, SO 203, SO 302, SO 303)</t>
  </si>
  <si>
    <t>II/299 Librantice, intravilán (SO 101, SO 201, SO 301)</t>
  </si>
  <si>
    <t>II/300 Miletín - Zdobín vč. Mostu 300-005</t>
  </si>
  <si>
    <t>II/300 Trutnov - Babí - Prkenný Důl, II. etapa</t>
  </si>
  <si>
    <t>II/302 Broumov – Otovice 1. část Velká Ves - z Broumova po hranice katastru Otovic, úsek 3335D Tłumaczów – Radków</t>
  </si>
  <si>
    <t>KHK/partner Kladský okres</t>
  </si>
  <si>
    <t>Zlepšení přeshraniční dostupnosti prostřednictvím rekonstrukce silnice II/302 Broumov – Otovice 1. část Velká Ves - z Broumova po hranice katastru Otovic.</t>
  </si>
  <si>
    <t>II/302 Starostín - Broumov - hranice PR-ČR (Most Meziměstí 302-005)</t>
  </si>
  <si>
    <t>II/302 Starostín Broumov - hranice PR-ČR (Broumov-Velká Ves)</t>
  </si>
  <si>
    <t>II/302 Starostín Broumov - hranice PR-ČR (Velká Ves- Otovice)</t>
  </si>
  <si>
    <t>II/303 Přeložka Běloves - Velké Poříčí</t>
  </si>
  <si>
    <t>Přeložka silnice II. třídy ve vlastnictví Královéhradeckého kraje</t>
  </si>
  <si>
    <t>II/303 Velké Poříčí - Hronov (most-náměstí), včetně mostu 303 -003</t>
  </si>
  <si>
    <t>II/304 Česká Skalice - ul. Zelená</t>
  </si>
  <si>
    <t>II/305 Týniště nad Orlicí - Albrechtice nad Orlicí</t>
  </si>
  <si>
    <t>II/311 Zákoutí - Šerlich</t>
  </si>
  <si>
    <t>II/318 Častolovice, obchvat</t>
  </si>
  <si>
    <t>Výstavba silnice II. třídy ve vlastnictví Královéhradeckého kraje. Délka obchvatu  2 km včetně 4 mostů.</t>
  </si>
  <si>
    <t>II/321 křižovatka u Voříšku</t>
  </si>
  <si>
    <t>Výstavba nové OK a rekontrukce silnice II. třídy ve vlastnictví Královéhradeckého kraje</t>
  </si>
  <si>
    <t>II/323 Nechanice - Staré Nechanice (stavba IV, mosty 323 - 008, 323 - 009)</t>
  </si>
  <si>
    <t>II/325 Dolní Brusnice</t>
  </si>
  <si>
    <t>II/325 Velehrádek</t>
  </si>
  <si>
    <t>II/327 Zábědov - Nový Bydžov (část HK, 2. etapa)</t>
  </si>
  <si>
    <t>II/501 Dolní Nová Ves - Lázně Bělohrad - Svatojanský Újezd, 1. etapa</t>
  </si>
  <si>
    <t>II/501 Dolní Nová Ves - Lázně Bělohrad - Svatojanský Újezd, 2. etapa</t>
  </si>
  <si>
    <t>II/502 Jičín - Poděbradova a Ruská</t>
  </si>
  <si>
    <t>II/567 Rtyně v Podkrkonoší</t>
  </si>
  <si>
    <t>III/28526 Jizbice-Lipí-Náchod</t>
  </si>
  <si>
    <t>III/28624 Vrchlabí, opěrná zeď v km 10,460</t>
  </si>
  <si>
    <t>III/29827 Krňovice - Běleč - Svinary, II. etapa</t>
  </si>
  <si>
    <t>III/29840 Opočno, Broumar</t>
  </si>
  <si>
    <t>III/29913 Lochenice, průtah</t>
  </si>
  <si>
    <t>III/3036 Kramolna, silnice a chodník</t>
  </si>
  <si>
    <t>III/3049 Česká Skalice - Červený Kostelec IV. etapa</t>
  </si>
  <si>
    <t xml:space="preserve">Implementace čistých a energeticky účinných silničních vozidel ve veřejné dopravě v podmínkách Královéhradeckého kraje </t>
  </si>
  <si>
    <t>Řešení problematiky dopadů Směrnice Evropského parlamentu a Rady (EU) 2019/1161, která mění Směrnici 2009/33/ES o podpoře čistých a energeticky účinných silničních vozidel ve veřejné dopravě v podmínkách Královéhradeckého kraje. Na základě provedené vstupní analýzy bude výsledkem projektu  konkrétní doporučení pro Královéhradecký kraj ve vazbě na podmínky smluvního zajištění veřejných služeb v přepravě cestujících na specifikaci typu, možnost pořízení a vlastní provozování těchto vozidel. Součástí projektu musí být vyčíslení investičních a provozních nákladů s dopadem na krajský rozpočet.</t>
  </si>
  <si>
    <t>vyplyne ze zpracované studie a následného rozpracování záměru</t>
  </si>
  <si>
    <t>3.1.3 Rozvoj udržitelné dopravy a čisté mobility</t>
  </si>
  <si>
    <t>Integrace MHD do IDS IREDO</t>
  </si>
  <si>
    <t>OREDO</t>
  </si>
  <si>
    <t xml:space="preserve">Cílem projektu je zpracování návrhu a konkrétního doporučení plnohodnotné tarifní integrace městské hromadné dopravy v Hradci Králové a Pardubicích do integrovaného dopravního systému IREDO. Výstupem projektu musí být i zhodnocení finančních nákladů pro jednotlivé objednatele veřejných služeb. </t>
  </si>
  <si>
    <t>Komunikace III. třídy PZ Solnice - PZ Lipovka, včetně napojení na žst. Lipovka</t>
  </si>
  <si>
    <t xml:space="preserve">Výstavba silnice III. třídy ve vlastnictví Královéhradeckého kraje. Celková délka je 1,5 km včetně mostního objektu délky 230 m.  </t>
  </si>
  <si>
    <t>Most ev. č. 280-011 LIBAN  p.Libání u železn.p.</t>
  </si>
  <si>
    <t>Most ev. č. 280-012 (aktuálně propustek, pro rekonstrukci se stane mostem)</t>
  </si>
  <si>
    <t>Most ev. č. 280-013 LIBAN Libáň-Zliv</t>
  </si>
  <si>
    <t>Most ev. č. 280-019 KOPIDLNO  Kopidlno přes Mrlinu</t>
  </si>
  <si>
    <t>Most ev. č. 299-002 Třebechovice pod Orebem</t>
  </si>
  <si>
    <t>Most ev.č. 325-012 Horní Brusnice v km 25,447</t>
  </si>
  <si>
    <t>Rozvoj centrální průmyslové zóny a dopravní infrastruktury, Solnice - jih</t>
  </si>
  <si>
    <t>Výstavba silnice III. třídy ve vlastnictví Královéhradeckého kraje včetně silničního a železničního mostu a přípravy území pro budoucí PZ.</t>
  </si>
  <si>
    <t>Zvýšení bezpečnosti na silnicích Královéhradeckého kraje</t>
  </si>
  <si>
    <t>Správa silnic KHK/Královéhradecký kraj</t>
  </si>
  <si>
    <t>Mapování a analýza míst častých dopravních nehod/nehodových lokalit na silnicích II. a III. třídy ve vlastnictví Královéhradeckého kraje a zpracování Auditu bezpečnosti dle Metodiky provádění auditu bezpečnosti pozemních komunikací schválené MD ČR (č. j. 139/2012-520-TPV/1) nebo Bezpečnostní inspekce dle Metodiky provádění bezpečnostní inspekce pozemních komunikací schválené Ministerstvem dopravy v roce 2013 (č. j. 121/2013-520-TPV/1) na vybraných nehodových lokalitách/místech častých dopravních nehod. Předpoklad zpracování cca 20 auditů nebo inspekcí.</t>
  </si>
  <si>
    <t>vyplyne ze zpracované analýzy, auditů/inspekcí a následných projektových dokumentací</t>
  </si>
  <si>
    <t>IT</t>
  </si>
  <si>
    <t>Modernizace ICT KÚ KHK</t>
  </si>
  <si>
    <t>V rámci projektu bude realizována potřebná obnova a modernizace ICT infrastruktury KÚ a dojde k pořízení technických opatření pro zajištění standardu kybernetické bezpečnosti vybraných významných informačních systémů, které spravuje Královéhradecký kraj, včetně zajištění řízeného přístupu uživatelů do IS KHK, a to v souladu se Zákonem č. 181/2014 Sb., o kybernetické bezpečnosti, v platném znění.</t>
  </si>
  <si>
    <t>3.2.2 Zlepšení ICT vybavení a konektivity ve veřejných institucí</t>
  </si>
  <si>
    <t>NPO</t>
  </si>
  <si>
    <t>Regionální komunikační infrastruktura</t>
  </si>
  <si>
    <t>Předmětem projektu je realizace regionální optické sítě nákupem minimálně páru optických vláken v každé vybrané lokalitě a jejich zasíťování prostřednictvím dodaných aktivních prvků. Přístup k síti KIVS bude zajištěn KÚ Královéhradeckého kraje přes vlastní infrastrukturu. Nad celým řešením bude implementován zákaznický dohledový systém. Součástí projektu je rovněž i poskytování servisní a záruční (technické) podpory pro dodané technologie v garantované úrovni služeb (Service Level Agreement) po dobu udržitelnosti projektu.</t>
  </si>
  <si>
    <t>3.2.1. Zvýšení dostupnosti vysokorychlostního internetu</t>
  </si>
  <si>
    <t>Rozvoj DTM KHK</t>
  </si>
  <si>
    <t>Navazující projekt na projekt "Vytvoření DTM jako distribuované geografické databáze objektů staveb a inženýrských děl na povrchu (tzv. „objekty polohopisu“) a objektů a staveb dopravní a technické infrastruktury (včetně staveb a objektů podzemních) popisující jejich skutečný stav v území. Včetně vytvoření nových geodetických podkladů." jehož realizace je předpokládána v PO 2014-2020. Předmětem navazujícího projektu je pořízení dalších datových sad v rámci prvního projektu nepořízených.</t>
  </si>
  <si>
    <t>Kultura a cestovní ruch</t>
  </si>
  <si>
    <t>Budova č.p. 65 na Kuksu</t>
  </si>
  <si>
    <t>Objekt čp. 65 na Kuksu je ve vlastnictví Královéhradeckého kraje.  Budova je v havarijním stavu a pro její další využívání je nutná buď její kompletní rekonstrukce, nebo případná demolice a postavení nového objektu.</t>
  </si>
  <si>
    <t>2. Zdravá, stabilní a soudržná společnost</t>
  </si>
  <si>
    <t>2.3 Vysoká úroveň kultury a trávení volného času</t>
  </si>
  <si>
    <t>2.3.2 Péče o kulturně-historické dědictví regionu, rozvoj paměťových institucí a dalších kulturních zařízení</t>
  </si>
  <si>
    <t>Centrální depozitář Královéhradeckého kraje - Josefov čtvercová kasárna</t>
  </si>
  <si>
    <t>KHK/MN</t>
  </si>
  <si>
    <t xml:space="preserve">Předmětem záměru je vybudování centrálního depozitáře Královéhradeckého kraje pro uložení sbírkových předmětů muzejní povahy příspěvkových organizací, tj. Muzea Náchodska, Muzea a galerie Orlických hor v Rychnově nad Kněžnou, Muzea východních Čech, Galerie moderního umění v HK, Galerie výtvarného umění v Náchodě. Prostory, které využívají příspěvkové organizace k uložení fondů, jsou přeplněné a na hranici svých kapacit. Cílem je získat a vyřešit akutní nedostatek depozitárních prostor včetně obslužného zázemí, zřídit také nové modernizované zázemí pro pracovníky, restaurátorské pracoviště včetně technologií a dalšího nutného zázemí. Vybudování centrálního depozitáře má zajistit moderní způsob uložení sbírkových předmětů při dodržení dnes standardně požadovaných parametrů, zefektivnit práci se sbírkovými fondy včetně jejich zpřístupnění pro badatelské účely i pro edukaci veřejnosti. Celková předpokládaná potřebná kapacita na dalších 40 let je 13 240 m2. Předběžný výpočet vznikl na základě odhadu dle růstu sbírek v posledních 30 letech s přihlédnutím k dynamice růstu jednotlivých sbírkových fondů.
</t>
  </si>
  <si>
    <t>Centrum kreativního muzejnictví Královéhradeckého kraje</t>
  </si>
  <si>
    <t>Předmětem projektu je vybudování zázemí pro provoz Centra kreativního muzejnictví Královéhradeckého kraje (CKM)</t>
  </si>
  <si>
    <t>Instalace FVE Regionální muzeum a galerie v Jičíně v Robousích</t>
  </si>
  <si>
    <t>Instalace FVE</t>
  </si>
  <si>
    <t>3.3 Efektivně využívané energetické zdroje</t>
  </si>
  <si>
    <t>3.3.2 Zvýšení energetických úspor</t>
  </si>
  <si>
    <t>OPŽP</t>
  </si>
  <si>
    <t>Kasárna muzejní kreativity Muzea východních Čech v Hradci Králové</t>
  </si>
  <si>
    <t>Předmětem projektu je realizace stavebních úprav pro expoziční prostory v objektu Vrbenského kasáren a vybudování přírodovědecké expozice.</t>
  </si>
  <si>
    <t>ITI</t>
  </si>
  <si>
    <t xml:space="preserve">Mapování KKO v KHK </t>
  </si>
  <si>
    <t xml:space="preserve">KHK </t>
  </si>
  <si>
    <t xml:space="preserve">Cílem projektu je provést kvantitativní a kvalitativní mapování kulturní a kreativních odvětví na základě datových sad zaslaných z ministerstva kultury/statistického úřadu. Projekt realizován ve spolupráci s UHK. </t>
  </si>
  <si>
    <t>1. Konkurenceschopný region</t>
  </si>
  <si>
    <t>1.1 Znalostní ekonomika a prostředí pro rozvoj podnikání</t>
  </si>
  <si>
    <t>1.1.5. Rozvoj kulturních a kreativních odvětví</t>
  </si>
  <si>
    <t>Mapování potenciálu cestovního ruchu v KHK a jeho vyhodnocení</t>
  </si>
  <si>
    <t>Zmapování potenciálu CR v KHK na úrovni obcí, pasportizace prvků potenciálu CR vč. vyhodnocení.</t>
  </si>
  <si>
    <t>1.3 Rozvinutý a využívaný potenciál cestovního ruchu</t>
  </si>
  <si>
    <t>1.3.1 Zkvalitňování marketingu, organizace a institucionální podpory cestovního ruchu</t>
  </si>
  <si>
    <t>Modernizace prostor pro veřejnost a ochranu fondu a dat Studijní a vědecké knihovny v HK</t>
  </si>
  <si>
    <t>KHK/SVHK</t>
  </si>
  <si>
    <t xml:space="preserve">Budova Studijní a vědecké knihovny v Hradci Králové byla pro veřejnost otevřena v roce 2008, nicméně některé z technologií byly instalovány již v roce 2005 a 2006. Zejména počítačová technika a informační technologie jsou již zastaralé. Záměrem projektu je vytvoření tiché studovny a diskusní klubové místnosti se sociálním zázemím.  V nové koncepci služeb plánuje knihovna posílit asistenční služby návštěvníkům a poradenství. Naopak nahradit rutinní práce jako je půjčování a vracení knih z části tam, kde to půjde, z tohoto důvodu plánují instalovat automaty na půjčování a vracení knih. Dalším výstupem projektu by měla být obnova vybavení krajské digitalizační jednotky pro potřeby digitalizace dalších typů dokumentů, kybernetická bezpečnost a ochrana dokumentů jejich odkyselením. </t>
  </si>
  <si>
    <t>Modernizace Regionálního muzea a galerie v Jičíně</t>
  </si>
  <si>
    <t>Muzeum a galerie v Jičíně</t>
  </si>
  <si>
    <t xml:space="preserve">Realizací projektu vznikne expozice vč. nových výstavních prostor a zázemí pro návštěvníky. Nově vzniklá expozice bude bezbariérově přístupná. </t>
  </si>
  <si>
    <t>MUZEJNÍ KAMPUS / Kavalír XXXIII. + model města</t>
  </si>
  <si>
    <t>MVČ/KHK</t>
  </si>
  <si>
    <t xml:space="preserve">Cílem projektu je zpřístupnění Kavalíru XXXIII. – v roce 2018 v rámci záchranného archeologického výzkumu objevené nejlépe dochované části hradecké barokní vojenské pevnosti. Zachovalé zbytky pevnosti jsou situované pod parkovacím domem a stavebně jsou připravené ke zpřístupnění veřejnosti.
Výstupem projektu bude zpřístupněná část vojenské pevnosti, která se stane základem expozice dějin královéhradecké městské pevnosti a integrálně naváže na krajskou archeologickou expozici ve Vrbenského kasárnách. Expozice představí archeologické poznatky o osídlení aglomerace od pravěku do raného novověku.  V samostatném objektu v areálu okolo Vrbenského kasáren a Kavalíru XXXIII. bude též zpřístupněn model města HK k roku 2000. 
Projekt bude posilovat spolupráci škol s institucemi v praxi, bude rozvíjet klíčové kompetence žáků, studentů a obecně veřejnosti v širším kontextu vzájemně propojených environmetálních a sociálních otázek. Zapojením nových a inovativně použitých technologií seznamujících s kulturním dědictvím bude naplňován též koncept digitální gramotnosti a informatického myšlení. Propojí se tak cíle formálního a neformálního vzdělávání.
</t>
  </si>
  <si>
    <t>Muzeum východních Čech v Hradci Králové, depozitáře Jaroměř Josefov - haly na p. č. 555 a 556</t>
  </si>
  <si>
    <t>KHK/MVČ HK</t>
  </si>
  <si>
    <t>Návštěvnické a odborné pozorovací astronomické centrum na Hvězdárně v Úpici</t>
  </si>
  <si>
    <t>Hvězdárna v Úpici</t>
  </si>
  <si>
    <t>Realizací projektu vznikne zcela nové Návštěvnické a odborné pozorovací astronomického centrum na Hvězdárně v Úpici. Cílem projektu je především rozšíření poskytovaných služeb hvězdárny a zvýšení jejich kvality. Vznik nového astronomického centra přispěje ke zvýšení potenciálu a konkurenceschopnosti úpického regionu.</t>
  </si>
  <si>
    <t>MMR</t>
  </si>
  <si>
    <t>Pracoviště Muzea Náchodska a pracoviště Galerie výtvarného umění v Náchodě – ulice Kladská čp. 733, Náchod</t>
  </si>
  <si>
    <t>KHK/Muzeum Náchodska</t>
  </si>
  <si>
    <t>Rekonstrukce hvězdárny a technologické vybavení hvězdárny a planetária</t>
  </si>
  <si>
    <t>KHK/HaP HK</t>
  </si>
  <si>
    <t xml:space="preserve">Záměrem projektu bude řešit celkovou modernizaci budovy, prostory kopule a těleso Jižní věže, pozorovací terasu, hlavní budovu, kotelnu, původní malé planetárium, přednáškový multifunkční sál, Sluneční věž, kancelářské prostory, prostor vstupu do budovy, rozvody a instalace v budově, hospodaření s energiemi, venkovní rozvody, prostor přilehlého areálu a vybavení budovy.
</t>
  </si>
  <si>
    <t>1.3.2 Rozvoj a modernizace infrastruktury cestovního ruchu</t>
  </si>
  <si>
    <t>Revitalizace areálu Kapucínského kláštera v Opočně</t>
  </si>
  <si>
    <t xml:space="preserve">Záměrem projektu je řešit využití budov kláštera v Opočně, který je v majetku kraje. Areál kláštera se nachází v samém centru Opočna a je významným místem spojeným nejen s historií města, ale celé oblasti Podorlicka. Cílem je, ve spolupráci s městem a dalšími aktéry kulturního života, poskytnout tvůrčí prostředí a prostory pro realizaci kulturních projektů, které obnoví a oživí kulturní dění v regionu. Zpřístupnit objekt veřejnosti, profesionálním i neprofesionálním umělcům a naplnit jej kulturními aktivitami. </t>
  </si>
  <si>
    <t>Komunitní zahrada kapucínského kláštera v Opočně</t>
  </si>
  <si>
    <t>Cílem projektu je zpřístupnit klášterní zahradu veřejnosti, nabídnout zde možnost odpočinku, konání komunitních a kulturních aktivit. Zpracovat vizi dalšího rozvoje kláštera.</t>
  </si>
  <si>
    <t>Norské fondy</t>
  </si>
  <si>
    <t>KHK/GMU</t>
  </si>
  <si>
    <t xml:space="preserve">Revitalizace depozitáře Pouchov, modernizace zázemí pro personál a ochrana fondu Studijní a vědecké knihovny v Hradci Králové </t>
  </si>
  <si>
    <t xml:space="preserve">Depozitář SVK HK na Pouchově je ve stavu vyžadujícím celkovou revitalizaci. Skládá se ze 4 samostatných objektů různého stáří a různých možností využití. V rámci projektu budou jednotlivé objekty zatepleny, vyměněna stávající elektroinstalace, oprava střechy, zvětší se skladová kapacita depozitáře přístavbou haly 2, zlepší se klima pro dokumenty v jednotlivých skladech pomocí modernizace VZT jednotek a pro správce areálu bude vytvořen byt.  Cílem projektu je dosažení celkového ekonomičtějšího a ekologičtějšího provozu depozitáře včetně fyzické i elektronické ochrany jednotlivých budov a fondů v nich. </t>
  </si>
  <si>
    <t>Revitalizace objektu Vrbenského kasáren</t>
  </si>
  <si>
    <t>Předmětem projektu je realizace energeticky účinných úprav objektu Vrbenského kasáren.</t>
  </si>
  <si>
    <t>Revitalizace veřejného prostranství SVHK</t>
  </si>
  <si>
    <t xml:space="preserve">Studijní a vědecká knihovna v HK se nachází v širším centrum města, byla vystavěna v roce 2008. Stojí na pozemcích patřících kraji, okolní přiléhající pozemky, které budovu obklopují, patří městu Hradec Králové. Stávající technický stav prostoru kolem knihovny je nevyhovující, povrchy jeví známky výrazného opotřebení (popraskané betonové plochy, mlaty s nedostatečnou výplní a zaplevelené, nerovnosti pod průchody, kde se za deště tvoří rozsáhlé kaluže apod.). Z infrastruktury pro veřejnost jsou na místě pouze stojany na kola a několik málo laviček. 
Předmětem projektu je technická úprava ploch - obnova mlatů, betonových ploch a průchodů dle návrhu architektů tak, aby vyhovovaly technicky i vizuálně. Zároveň bude řešená i infrastruktura a prostory pro veřejnost a konání kulturních a komunitních aktivit kolem knihovny - obnova a doplnění počtu laviček, stoly na šachy, dětské hřiště, hřiště na petanque apod. Protože knihovna nabízí také bohatý doprovodný program v oblasti výtvarného umění, bude předmětem projektu též vybavení venkovní prostoru kvalitním outdoorovým výstavním fundusem pro konání výstav pod otevřeným nebem. 
</t>
  </si>
  <si>
    <t xml:space="preserve">Projekt přispěje k posílení úlohy kultury a udržitelného cestovního ruchu. Projektem bude zatraktivněno a zpřístupněno movité kulturní dědictví - „Sbírka Muzea Orlických hor v Rychnově nad Kněžnou“. V rámci technického řešení dojde k přestavbě stávajícího skladu archeologického materiálu.  Díky stavebním úpravám vzniknou prostory kinosálu, patro věnované technologii zpracování kamene, dílny pro školní exkurze i sklad pomůcek prezentace.
</t>
  </si>
  <si>
    <t>Řemeslná huť, sýpka Jaroměř Josefov</t>
  </si>
  <si>
    <t xml:space="preserve">Záměrem projektu je v areálu hospodářského historického zázemí pevnosti Josefov vytvořit centrum "řemeslná huť" (pracovní název), které v sobě bude kombinovat odborné a celoživotní vzdělávání, inkubační prostor pro kulturní a kreativní záměry absolventů, podporu inovativnímu podnikání, podporu zachování tradičních řemesel a postupů, interaktivní expozici kulturního dědictví, konferenční a workshopové prostory. 
Výstupy projektu:
- zrevitalizovaný brownfield (celková rekonstrukce)
- vytvořená interaktivní expozice kulturního dědictví
- vybudované školící/výukové, konferenční prostory
- vytvořené prostory a pořízené vybavení pro neformální a celoživotní vzdělávání (kulturní a kreativní práce studentů, tradiční řemesla a postupy - dílny) 
- vytvoření programů/modulů vzdělávacích kurzů a běžící pravidelné kurzy pro školy i širokou veřejnost
- vybudované zázemí pro podnikatelské start-upy v oblasti řemesel
</t>
  </si>
  <si>
    <t>Stavebně-technické úpravy zámecké jízdárny GVUN</t>
  </si>
  <si>
    <t>KHK/GVUN</t>
  </si>
  <si>
    <t>Pasportizace budovy - zámecká jízdárna - obhlídka a zaměření objektu, posouzení technického a energeticko-ekonomického stavu budovy, výstupem by měla být zjednodušená dokumentace stavby - půdorysy, řezy, pohledy, zpráva.
Studie proveditelnosti - řešení technického a energeticko-ekonomického stavu budovy, varianty pro snížení spotřeby energií pro vytápění budovy, modernizace technologických zařízení, stavební úpravy a nové dispoziční řešení některých částí objektu. Vyhodnocení možnosti využití prostor půdy pro depozitář, sklady a prostory pro krátkodobou práci, výtah, posouzení stavu rozvodů (elektřina, voda), návrh osvětlení, sjednocení vnějšího vzhledu budovy včetně nového návrhu prvků u hlavního vchodu.</t>
  </si>
  <si>
    <t>Zrcadlo dávných časů</t>
  </si>
  <si>
    <t>Předmětem projektu je pořízení nových expozic do objektu Vrbenského kasáren a pro Muzeum války 1866.</t>
  </si>
  <si>
    <t>Regionální rozvoj</t>
  </si>
  <si>
    <t>Akademie pro úředníky obcí v česko-polském příhraničí</t>
  </si>
  <si>
    <t>KHK/PL partner</t>
  </si>
  <si>
    <t>Spolupráce obcí v oblasti odstraňování přeshraničních bariér, přenos dobré praxe, podpora lokální ekonomiky.</t>
  </si>
  <si>
    <t>5. Vyvážený rozvoj a správa území</t>
  </si>
  <si>
    <t>5.3 Koordinované plánování a vysoká míra spolupráce v území</t>
  </si>
  <si>
    <t>5.3.2 Podpora partnerství, rozvoj místní a nadregionální spolupráce</t>
  </si>
  <si>
    <t>EDIH Northern and Eastern Bohemia [EDIH NEB]</t>
  </si>
  <si>
    <t>CIRI (partner)</t>
  </si>
  <si>
    <t xml:space="preserve">EDIH NEB je společný projekt konsorcia subjektů z Libereckého a Královéhradeckého kraje zaměřený na podporu konkurenceschopnosti a inovací malých, středních podniků i veřejné správy při zavádění digitálních technologií a přístupů. Posláním EDIHu je být kontaktním a znalostním uzlem pro podporu digitalizace na území NUTS II SV. </t>
  </si>
  <si>
    <t>1.1.2 Vytváření zázemí a podmínek pro rozvoj podnikání</t>
  </si>
  <si>
    <t>Inovace v rámci stávajícího dotačního portálu DOTIS</t>
  </si>
  <si>
    <t>Předmětem projektu je inovace webového prostředí pro potenciální žadatele a příjemce finančních prostředků z rozpočtu KHK (krajské dotace).</t>
  </si>
  <si>
    <t>5.2 Efektivní a transparentní veřejná správa a krizové řízení kraje</t>
  </si>
  <si>
    <t>5.2.1 Podpora zavádění řízení a plánování ve veřejné správě</t>
  </si>
  <si>
    <t>Krajské inovační centrum</t>
  </si>
  <si>
    <t>Systémové řešení rozvoje výzkumného a inovačního prostředí celého Královéhradeckého kraje v podobě jednotného kontaktního místa, relevantního parntera místním výzkumným organizacím a firemním kapacitám. Centrum by mělo mít nadregionální přesah (koordinace a spolupráce s podobně zaměřenými subjekty) z Pardubického a Libereckého kraje. Na období 2025+.</t>
  </si>
  <si>
    <t>1.1.3 Rozvoj výzkumného a inovačního systému</t>
  </si>
  <si>
    <t>Zajištění bezplatného stravování ve školních jídelnách pro děti ohrožené chudobou.</t>
  </si>
  <si>
    <t>2.1 Odpovídající podmínky pro zdravý život populace</t>
  </si>
  <si>
    <t>2.1.1 Zajištění kvalitní péče o zdraví a zdravého životního stylu obyvatel</t>
  </si>
  <si>
    <t>OPZ+</t>
  </si>
  <si>
    <t>Podpora lokální ekonomiky v česko-polském příhraničí</t>
  </si>
  <si>
    <t>Podpora drobných podnikatelů a MSP - přeshraniční inovační vouchery, obchodní spolupráce, marketingová podpora prodeje.</t>
  </si>
  <si>
    <t>1.1.1 Rozvoj podnikání s důrazem na malé a střední podniky</t>
  </si>
  <si>
    <t>Příležitost pro začátek</t>
  </si>
  <si>
    <t>KHK/CIRI</t>
  </si>
  <si>
    <t>Naplňování Strategie zaměstnanosti KHK, dílčí projekty (zaměření na mladé lidi na prahu své profesní kariéry, kteří mají ztížené podmínky vstupu na trh práce z důvodu zdravotního postižení, sociálního znevýhodnění či nízké úrovně kvalifikace. Realizace 11/23 – 10/25</t>
  </si>
  <si>
    <t>1.2 Kvalifikované lidské zdroje a kvalitní vzdělávání</t>
  </si>
  <si>
    <t>1.2.2 Zvyšování adaptability a pracovní síly</t>
  </si>
  <si>
    <t>Regionální stálá konferenceKHK V</t>
  </si>
  <si>
    <t>CIRI</t>
  </si>
  <si>
    <t>Navazující projekt RSK ve vazbě na implementaci programového období EU 2021-2027 (RAP, SRR…), první projekt od 1.1.2024 do 31.12.2025.</t>
  </si>
  <si>
    <t>OPTP</t>
  </si>
  <si>
    <t>Regionální stálá konferenceKHK VI</t>
  </si>
  <si>
    <t>Navazující projekt RSK ve vazbě na implementaci programového období EU 2021-2027 (RAP, SRR…), druhý projekt od 1.1.2026 do 31.12.2027.</t>
  </si>
  <si>
    <t>Regionální stálá konferenceKHK VII</t>
  </si>
  <si>
    <t>Navazující projekt RSK ve vazbě na implementaci programového období EU 2021-2027 (RAP, SRR…), třetí projekt od 1.1. 2028 do 31.12.2029.</t>
  </si>
  <si>
    <t>SMART AKCELERÁTOR+ Královéhradeckého kraje I</t>
  </si>
  <si>
    <t>OPJAK</t>
  </si>
  <si>
    <t>SMART AKCELERÁTOR+ Královéhradeckého kraje II</t>
  </si>
  <si>
    <t>Navazující projekt na SA+ KHK I; nástroje implementace RIS3 strategie. Na období 2027+.</t>
  </si>
  <si>
    <t>Sociální oblast</t>
  </si>
  <si>
    <t xml:space="preserve">Barevné domky Hajnice - modernizace a výstavba nového objektu DOZP v Hajnicích </t>
  </si>
  <si>
    <t xml:space="preserve">Modernizace zařízení a úprava dle materiálně technického standardu, pro DOZP vybudován nový objekt, 36 lůžek.
</t>
  </si>
  <si>
    <t>2.2 Sociální stabilita a soudržnost společnosti</t>
  </si>
  <si>
    <t>2.2.2 Zajištění dostupných a kvalitních sociálních služeb a podpora aktivit směřujících k sociální integraci</t>
  </si>
  <si>
    <t>MPSV</t>
  </si>
  <si>
    <t>Bez nositele/Chráněné bydlení pro osoby s duševním onemocněním Trutnovsko</t>
  </si>
  <si>
    <t>SOAL Trutnov/KHK</t>
  </si>
  <si>
    <t xml:space="preserve">Výstavba 3 objektů pro chráněného bydlení s kapacitou (3 x 6 lůžek). 
</t>
  </si>
  <si>
    <t>Domov se zvláštním režimem Miletín</t>
  </si>
  <si>
    <t xml:space="preserve">Připravovaná kapacita je 25 lůžek
</t>
  </si>
  <si>
    <t>Domov se zvláštním režimem Vrchlabí</t>
  </si>
  <si>
    <t xml:space="preserve">Připravovaná kapacita je 30 + 4 lůžek.
</t>
  </si>
  <si>
    <t>Instalace fotovoltaické elektrárny na střechách zařízení Domečky Rychnov nad Kněžnou</t>
  </si>
  <si>
    <t>Domečky Rychnov nad Kněžnou</t>
  </si>
  <si>
    <t>Instalace fotovoltaické elektrárny na střechách zařízení Domov sociální péče Tmavý Důl</t>
  </si>
  <si>
    <t>Domov sociální péče Tmavý Důl</t>
  </si>
  <si>
    <t>Instalace fotovoltaické elektrárny na střechách zařízení Domovy na Orlici v Albrechticích nad Orlicí</t>
  </si>
  <si>
    <t>Domovy na Orlici</t>
  </si>
  <si>
    <t>Instalace FVE Domov Dědina v Opočně</t>
  </si>
  <si>
    <t>Instalace FVE Domov důchodců Černožice</t>
  </si>
  <si>
    <t>Instalace FVE DOMOV NA STŘÍBRNÉM VRCHU Rokytnice v Orlických horách</t>
  </si>
  <si>
    <t>Instalace FVE Domov pro seniory Pilníkov</t>
  </si>
  <si>
    <t>Instalace FVE Domov pro seniory Vrchlabí</t>
  </si>
  <si>
    <t>Instalace FVE Domovy na Třešňovce, Česká Skalice</t>
  </si>
  <si>
    <t>Komunitní DOZP Hajnice - Trutnovsko</t>
  </si>
  <si>
    <t>Pro ÚSP Hajnice komunitní DOZP, pro poskytování služeb pro osoby s autismem, aktuálně je vyhledávána vhodná lokalita na Trutnovsku.</t>
  </si>
  <si>
    <t>Komunitní DOZP Jičínsko (Lázně Bělohrad)</t>
  </si>
  <si>
    <t>Jičín - vybudování komuntního DOZP</t>
  </si>
  <si>
    <t>Komunitní DOZP Trutnovsko</t>
  </si>
  <si>
    <t>Vybudování dětské domácnosti pro osoby se zdravotním postižením, 12 lůžek</t>
  </si>
  <si>
    <t>Komunitní pobytová služba sociální péče Hradecko - DD Humburky / Chuděřice</t>
  </si>
  <si>
    <t>DD Humburky - předpoklad rozvolnění, poskytování služeb se zvláštním režimem v pobytové komunitní formě, aktuálně vyhledávána vhodná lokalita.</t>
  </si>
  <si>
    <t>Komunitní sociální bydlení Hronov, ulice Havlíčkova</t>
  </si>
  <si>
    <t xml:space="preserve">Jedná se o rekonstrukci objektu v Hronově, Havlíčkova 462, objekt je ve vlastnictví Královéhradeckého kraje, právo hospodaření bude převedeno na Domov Dolní zámek Teplice nad Metují, který bude současně poskytovatelem sociální služby. Bude se jednat o Službu pobytové sociální rehabilitace s předpokládanou kapacitou 5 klientů.
</t>
  </si>
  <si>
    <t>Obnova a rekonstrukce stravovacího provozu Domova U Biřičky</t>
  </si>
  <si>
    <t xml:space="preserve">Cílem je umožnit výrobu celého spektra dietního stravování, umožnit speciální úpravy stravy a zajistit výdej do tabletového systému, který umožní přepravu ke klientovi proti současnému nevyhovujícímu stavu ve vysoké kvalitě, tj. bez změny a v odpovídající teplotě. </t>
  </si>
  <si>
    <t>Podpora procesů reformy péče o duševní zdraví</t>
  </si>
  <si>
    <t>Nastavení procesů na úrovni kraje a obcí a způsob poskytování služeb tak, aby byla sociální práce na obcích a podpora v sociálních službách poskytována cíleně a efektivně, přispívala sociálnímu začleňování,podpoře života v komunitě a snížení stigmatizace s duševním onemocněním.</t>
  </si>
  <si>
    <t>Podpora zahájeného procesu deinstitucionalizace a transformace péče o ohrožené děti v Královéhradeckém kraji </t>
  </si>
  <si>
    <t>Podpora činností v rámci OSPOD.</t>
  </si>
  <si>
    <t xml:space="preserve">Posílení efektivity nástrojů sociální práce s ohledem na realizované reformy v KHK  </t>
  </si>
  <si>
    <t>Proces transformace péče o ohrožené děti</t>
  </si>
  <si>
    <t>Přestavba ÚSP pro mládež Kvasiny</t>
  </si>
  <si>
    <t>Rekonstrukce/přestavba stávajícího zázemí ÚSP pro mládež Kvasiny ze zázemí pro poskytování služby DOZP na zázemí pro poskytování služby Domova pro seniory o kapacitě cca 50 lůžek.</t>
  </si>
  <si>
    <t>Rekonstrukce objektu Teplice nad Metrují(Dolní Zámek)</t>
  </si>
  <si>
    <t>Rekonstrukce stávajícího objektu hospodářské budovy (možnost demolice) a vybudování zázemí služby DZR pro klienty s duševním onemocněním, náročným na chování, o kapacitě 9 lůžek a zázemí pro pracovníky.</t>
  </si>
  <si>
    <t>Rekonstrukce stávající budovy Biřička</t>
  </si>
  <si>
    <t>Obsahem záměru je renovace Domova U Biřičky, budovy Ypsilonka, předmětem rekonstrukce by měly být zejména tyto práce:
- výměna oken, zateplení plášťe, střechy
- instalace FVE
- výměna dveří do oddělení, dveří na požární věže, do pokojů a lokálně do ostatních místností (wc, sklady apod.);
- výměna podlahových krytin v pokojích i na chodbách;
- výměna radiátorů
- nové vnitřní omítky a výmalba;
- úprava elekr. instalace (pro TV)
- držáky TV a jejich instalace do zdi
- výměna osvětlení za LED svítidla vhodná pro cílovou skupinu
- rekonstrukce hygienického koutku (obklad, umyvadlo, baterie)
- nábytek do pokojů a prostor pro personál
- rekonstrukce zázemí personálu (kuchyňka, pult)
- kolejnice na záclony a záclony a závěsy; ochrana rohů, zdí chodby, za postelemi apod., v místech vysoké zátěže a výměna madel
- rekonstrukce sociálních zařízení; rekonstrukce stoupaček
- rekonstrukce kuchyněk pro přípravu jídla klientů</t>
  </si>
  <si>
    <t>Rozvoj dostupnosti komunitních pobytových služeb DNSV
(Rokytnice)</t>
  </si>
  <si>
    <t xml:space="preserve">Novostavba zázemí o kapacitě až 12 osob, uživatel Domov na Stříbrném vrchu.
</t>
  </si>
  <si>
    <t>Rozvoj dostupnosti komunitních sociálních služeb - výstavba DOZP v Červeném Kostelci</t>
  </si>
  <si>
    <t>Vybudování komunitního DOZP, 18 lůžek, Náchodsko - Červený Kostelec</t>
  </si>
  <si>
    <t>Rozvoj dostupnosti komunitních sociálních služeb - výstavba CHB v lokalitě Nová Paka</t>
  </si>
  <si>
    <t xml:space="preserve">Vybudování chráněného bydlení pro osoby se zdravotním postižením (12 lůžek). Poskytovatelem služby bude DSS Chotělice.
</t>
  </si>
  <si>
    <t>NPO/IROP</t>
  </si>
  <si>
    <t>Rozvoj dostupnosti komunitních sociálních služeb CHB v lokalitě Dobrušsko - DNSV</t>
  </si>
  <si>
    <t xml:space="preserve">Rozšíření chráněného bydlení v lokalitě Dobruška.
</t>
  </si>
  <si>
    <t xml:space="preserve">Rozvoj kompetencí sociálních služeb v KHK </t>
  </si>
  <si>
    <t>Rozvoj kompetencí terénních, ambulantních a pobytových sociálních služeb v KHK, zejména služeb sociální péče s cílovou skupinou seniorů, nízkoprahových služeb a sociálně aktivizačních služeb pro rodiny s dětmi.</t>
  </si>
  <si>
    <t>Rozvoj kompetencí sociálních služeb v KHK II</t>
  </si>
  <si>
    <t>Rozvoj komunitních sociálních služeb DOZP v lokalitě Jičín
(Soudná)</t>
  </si>
  <si>
    <t xml:space="preserve">Vybudování zázemí DOZP (18 lůžek) v lokalitě Jičín. Poskytovatelem služby bude DSS Chotělice, jedná se o náhradu kapacit ústavního charakteru službami komunitního charakteru/přechod uživatelů. 
</t>
  </si>
  <si>
    <t>Rozvoj regionálního partnerství v sociální oblasti na území obcí Královéhradeckého kraje III</t>
  </si>
  <si>
    <t>Podpora procesů plánování sociálních služeb na území obcí, rozvoj aktivit na podporu pečujících osob, vzdělávací a informační aktivity pro osoby ohrožené sociálním vyloučením realizované v území obcí s rozšířenou působností. Předpokládaná podpora 2,5 roku.</t>
  </si>
  <si>
    <t>Rozvoj regionálního partnerství v sociální oblasti na území obcí Královéhradeckého kraje IV</t>
  </si>
  <si>
    <t>Služby sociální prevence v Královéhradeckém kraji VII</t>
  </si>
  <si>
    <t>Podpora sítě služeb sociální prevence, podpora služeb cca 3,5 roku.</t>
  </si>
  <si>
    <t>Služby sociální prevence v Královéhradeckém kraji VIII</t>
  </si>
  <si>
    <t xml:space="preserve">Snížení energetické náročnosti Domova důchodců Náchod </t>
  </si>
  <si>
    <t>Předmětem projektu bude zateplení obvodových stěn vč. zateplení balkónů a výměny vyplní otvorů. V rámci realizace dojde i ke změně konstrukce zimních zahrad a instalaci vnějších žaluzií.</t>
  </si>
  <si>
    <t>Snížení energetické náročnosti kuchyně DD Lampertice</t>
  </si>
  <si>
    <t>Domov důchodců Lampertice</t>
  </si>
  <si>
    <t>Předmětem bude pořízení nových spotřebičů i drobné stavební úpravy vyvolané pořízením nového vybavení a instalace vzduchotechniky. Stávající kuchyně bude přeměněna na regenerační kuchyň.</t>
  </si>
  <si>
    <t>Snížení energetické náročnosti kuchyně Domova Dolní Zámek</t>
  </si>
  <si>
    <t>Domov Dolní zámek</t>
  </si>
  <si>
    <t>SEN výměnou původního vybavení za nové. Dojde k pořízení el. sporáků, trouby, konvektomatu,el. pece, el. pánve  atd.</t>
  </si>
  <si>
    <t>Snížení energetické náročnosti prádelenského provozu Domova U Biřičky</t>
  </si>
  <si>
    <t>Domov U Biřičky</t>
  </si>
  <si>
    <t>SEN výměnou původního vybavení za nové. Dojde k nových praček a sušiček a případně i drobné stavební úpravy vyvolané pořízením nového vybavení a instalace VZT.</t>
  </si>
  <si>
    <t>Sociálně zdravotní pobytová sociální služba Rychnov nad Kněžnou</t>
  </si>
  <si>
    <t>Rychnov nad Kněžnou - v areálu nemocnice - rekonstrukce objektu, poskytování služby na zdravotně sociálním pomezí.</t>
  </si>
  <si>
    <t>Sociální rehabilitace - Hradec Králové (ul. Prokopa Holého)</t>
  </si>
  <si>
    <t xml:space="preserve">Rekonstrukce RD - lokalita Hradec Králové, Prokopa Holého 221/22, pořízení vybavení, kapacita 6 lůžek
</t>
  </si>
  <si>
    <t>Sociální rehabilitace v lokalitě Nové Město nad Metují
(Hradčany)</t>
  </si>
  <si>
    <t xml:space="preserve">Rozšíření SR/chráněného bydlení (8 lůžek) v lokalitě Náchodsko pro cílovou skupinu osob s duševním onemocněním. Poskytovatem služby bude DNSV.
</t>
  </si>
  <si>
    <t>Transformace DOZP na DZR Domov Na Třešňovce</t>
  </si>
  <si>
    <t xml:space="preserve">Stávající kapacita 57 lůžek, část by byla využita pro odlehčovací službu, předpoklad výstavby dalších 48 lůžek.
</t>
  </si>
  <si>
    <t>Transformace ÚSP pro mládež Kvasiny – výstavba DOZP v lokalitě Nové Město nad Metují
(Kasárenská)</t>
  </si>
  <si>
    <t xml:space="preserve">Transformace ÚSP pro mládež Kvasiny - varianta úplného opuštění stávajícího objektu. Vybudování komunitního bydlení služby DOZP (18 lůžek).
</t>
  </si>
  <si>
    <t>Transformace ÚSP pro mládež Kvasiny – výstavba DOZP v lokalitě Častolovice</t>
  </si>
  <si>
    <t xml:space="preserve">Výstavba nového objektu DOZP (12 lůžek) v lokalitě Častolovice. Hotová DPS, probíhá stavební řízení.
</t>
  </si>
  <si>
    <t xml:space="preserve">Vybudování CHB v lokalitě Hořice - DSS Chotělice </t>
  </si>
  <si>
    <t xml:space="preserve">Vybudování služeb chráněného bydlení pro osoby se zdravotním postižením (12 lůžek). Poskytovatelem služby bude DSS Chotělice.
</t>
  </si>
  <si>
    <t>Vybudování komunitního DOZP 2 v Hradci Králové (Slatina)</t>
  </si>
  <si>
    <t xml:space="preserve">Vybudování kapacity DOZP v lokalitě Hradec Králové, kapacita 3 x 6 lůžek. 
</t>
  </si>
  <si>
    <t>Vybudování komunitního DOZP v lokalitě Jaroměř</t>
  </si>
  <si>
    <t xml:space="preserve">Výstavba komunitního bydlení služby DOZP v lokalitě Jaroměř, pořízení vybavení, kapacita 18 klientů (ÚSP pro mládež Kvasiny - osoby s mentálním a kombinovaným postižením)
</t>
  </si>
  <si>
    <t>Výstavba + rekonstrukce Pilníkov</t>
  </si>
  <si>
    <t>Je zpracována studie na rekonstrukci stávajícího objekt. Je vytipována lokalita ve Starých Bukách pro přístavbu komunitního domova pro seniory.</t>
  </si>
  <si>
    <t>Výstavba domova se zvláštním režimem Žďár nad Orlicí</t>
  </si>
  <si>
    <t xml:space="preserve">Výstavba domova se zvláštním režimem pro osoby se stařeckými demencemi o kapacitě 24 lůžek. Rozšíření kapacity Domovů Na Orlici.
</t>
  </si>
  <si>
    <t>Výstavba pobytových služeb pro seniory v Jaroměři</t>
  </si>
  <si>
    <t xml:space="preserve">Záměr zachovat kapacity v Jaroměři v případě, že by se současná lůžka LDN stěhovala do Náchoda. Rekonstrukce objektu - 80 trvalých lůžek pro službu domov pro seniory, domov se zvláštním režimem, část pro odlehčovací služby.
</t>
  </si>
  <si>
    <t>Žijeme v kominitě fáze 4</t>
  </si>
  <si>
    <t>Podpora služeb pro osoby se zdravotním postižením, případně s duševním onemocněním poskytované komunitní formou v průběhu transformačního období.</t>
  </si>
  <si>
    <t>Žijeme v komunitě fáze 1</t>
  </si>
  <si>
    <t>Podpora služeb pro osoby se zdravotním postižením, případně s duševním onemocněním poskytované komunitní formou v průběhu transformačního období. Předpokládaná podpora 2,5 roku.</t>
  </si>
  <si>
    <t>Žijeme v komunitě fáze 2</t>
  </si>
  <si>
    <t>Žijeme v komunitě fáze 3</t>
  </si>
  <si>
    <t>Podpora služeb pro osoby se zdravotním postižením, případně s duševním onemocněním poskytované komunitní formou v průběhu transformačního obodobí. Předpokládaná podpora 2 roky.</t>
  </si>
  <si>
    <t>Žijeme v komunitě fáze 5</t>
  </si>
  <si>
    <t>Žijeme v komunitě fáze 6</t>
  </si>
  <si>
    <t>Školství</t>
  </si>
  <si>
    <t>Bezbariérový vstup pro klienty do SPC logopedie</t>
  </si>
  <si>
    <t>KHK - Vyšší odborná škola, Střední škola, Základní škola a Mateřská škola, Hradec Králové, Štefánikova 549</t>
  </si>
  <si>
    <t>Vybudování bezbariérového vstupu do SPC, bezbariérová cesta se skládá ze vstupních vrat, příjezdové cesty. Případnou rekonstrukcí vznikne  důstojný vstup pro klienty s omezenou hybností do SPC.  Současný stav je havarijní -  schody mají nestejnou výšku, opadané obklady, které nemají protiskluzovou úpravu a v zimě jsou kluzké,  vstupní prostor úzký pro invalidní vozík.</t>
  </si>
  <si>
    <t>1.2.1 Zvýšení výsledků vzdělávacího systému v návaznosti na potřebné kompetence</t>
  </si>
  <si>
    <t>Digitální technologie, polytechnika a jazykové vzdělávání pro 21. století (Jiráskovo GYMN Náchod)</t>
  </si>
  <si>
    <t>Jiráskovo gymnázium, Náchod, Řezníčkova 451</t>
  </si>
  <si>
    <t>Digitální technologie ve 21. století, Fyzika a robotika ve 21. století, Biologie ve 21. století, Chemie ve 21. století, Mediatéka, Zvýšení kvality a dostupnosti infrastruktury pro jazykové vzdělávání a oblast digitálních technologií - stavební úpravy předmětných učeben (zejména rozvody - voda, odpady, elektro, podlahy), pořízení odborného vybavení do laboratoří a jazykových učeben, pořízení "běžného" nábytku do učeben, pořízení techniky - odborná pro výuku, IT, mediální (kamera, fofoaparát,...). Součástí záměru je i vybudování vnitřní konektivity v laboratořích a odborných učebnách a vybudování informačního centra ve sklepních prostorách školy na místě současné již nevyhovující knihovny a v dalších dosud nevyužívaných přilehlých prostorách.</t>
  </si>
  <si>
    <t>EDU-HUB - centrum inovací ve vzdělávání</t>
  </si>
  <si>
    <t>Hradec Králové, budova Dlouhá 127 (KHK)</t>
  </si>
  <si>
    <t xml:space="preserve">Budova má 4 nadzemní podlaží a 2 podzemní, je umístěna v městské památkové rezervaci a je národní kulturní památkou. Navržené stavební úpravy se týkají především výměny instalačních rozvodů elektro, vody a kanalizace. Cílem navržených prací je výměna poškozených interiérových materiálů, povrchů, výměna historicky a památkově nezajímavých prvků a oprava podkladních konstrukcí, které jsou v havarijním stavu.
Stavební úpravy zahrnují výměnu novodobých vnitřních dveřních křídel za křídla nová hladká v bílém odstínu, která se osadí do stávajících ocelových lisovaných zárubní. Zárubně budou nově natřeny v šedém odstínu. Na podlahách bude nová krytina. Všechny stávající zařizovací předměty se demontují a budou nahrazeny novými. Dispoziční řešení bude zachováno, navrženy jsou pouze tři úpravy ve 2.NP.
</t>
  </si>
  <si>
    <t>Inovace vybavení odborných učeben a dílen SPŠ Trutnov</t>
  </si>
  <si>
    <t>Střední průmyslová škola, Trutnov, Školní 101</t>
  </si>
  <si>
    <t xml:space="preserve">Modernizace techn. vybavení pro výuku: vybavení CNC dílny (CNC frézovací centrum, CNC soustružnicko frézovací centrum) a dílny konvenčního obrábění (4 soustruhy, hrotová bruska), modernizace počítačové sítě školy a serverů síťové infrastruktury (konektivita - bezdrátová pojítka, Access Pointy, switche,...), vybavení síťové laboratoře a obnova počítačů v odborných učebnách (PC, dataprojektor, testr pro metalickou kabeláž,...). Nutné budou i drobné stavební úpravy - sádrokartonová příčka, úprava vstupních dveří.
</t>
  </si>
  <si>
    <t>Instalace FVE SPŠ Otty Wichterleho, Hostovského 910, Hronov</t>
  </si>
  <si>
    <t>Instalace FVE SŠ služeb, obchodu a gastronomie, HK v Lipkách</t>
  </si>
  <si>
    <t>Instalace FVE VOŠ a SPŠ, Rychnov nad Kněžnou, Na Jamách 1180</t>
  </si>
  <si>
    <t>Junior centrum excelence informační bezpečnosti na SŠ IS Dvůr Králové nad Labem</t>
  </si>
  <si>
    <t xml:space="preserve">Předmětem záměru je vybudování tzv. CYLABu - kybernetické laboratoře, který bude zahrnovat stavební úpravy, infrastrukturu (oddělenou síť) a učebnu. Součástí záměru je správné nastavení síťové infrastruktury a bezpečnosti síťových prvků, bezpečnost aplikací a serverů, včetně datových úložišť a zajištění bezpečné komunikaci v interní síti včetně řízení identit. Bezpečnostními technologiemi a řešeními je nezbytné zajistit bezpečné řízení přístupu do interní sítě, analýzu datových toků v síti (detekce kybernetických bezpečnostních událostí a incidentů), řízení privilegovaných uživatelů, log management atd.
Stavební úpravy jsou odhadovány ve výši 6,05 mil. Kč, využity budou prostory které, prošly zejména rekonstrukcí vnějšího pláště budovy. 
</t>
  </si>
  <si>
    <t>FRR</t>
  </si>
  <si>
    <t>Modernizace dílen SŠTŘ Nový Bydžov - výukové centrum Hlušice</t>
  </si>
  <si>
    <t xml:space="preserve">SŠTŘ disponuje užívacím právem k nemovité věci v katastrálním území Hlušice, č. parc. 1/6. Prostory střediska praktického vyučování byly využívány pro praktické vyučování oborů se zaměřením na automobilový průmysl, zemědělskou techniku a autodiagnostiku. Po celkové modernizaci se předpokládá i nadále její využití pro odborný výcvik a praktické vyučování.                   
V současné době je budova mimo provoz, vyklizena. Objekt je ve velmi špatném, havarijním stavu - špatný stav stavebních konstrukcí (vlhkost, obklady, dlažby, elektroinstalace, odpady, vodoinstalace, výplně otvorů), nevyhovující vzduchotechnika a odvod spalin, nevyhovující sociální zařízení, světlá výška místností odborných dílen, prostorové členění, zázemí pro personál, nízká energetická kvalita budovy, nízký stupeň protipožárních zabezpečení a únikových cest, zastaralá technologie. Provedení rekonstrukce považujeme vzhledem k současnému navýšenému zájmu o technické vzdělávání, zejména o obory "Opravář zemědělských strojů" a "Mechanik opravář motorových vozidel" za prioritní a pro zabezpečení odborného výcviku za nezbytné. </t>
  </si>
  <si>
    <t>Modernizace objektů SPSKS Hořice pro realizaci odborné ateliérové a dílenské výuky</t>
  </si>
  <si>
    <t>Rekonstrukce objektů školních dílen a galerie - vytvoření odpovídajícího zázemí pro výuku výtvarných a sochařských oborů.
Součástí záměru je:
- komplexní rekonstrukce dílny č. 519 po bývalé ZKK
- rekonstrukce kompresorové stanice a rozvodu vzduchu
- rekonstrukce a doplnění malířských ateliérů, dílna č. 504 a dva horní ateliéry
- rekonstrukce restaurátorské a kamenické dílny
- rekonstrukce sádrovny
- rekonstrukce galerie
- depozitář žákovských prac sochařského a kamenoscohařského charakteru, skladové prostory
Předmětem rekonstrukčních prací jsou inženýrské sítě) elektřina, voda, kanalizace v některých částech komplexu budov, rozvody stlačeného vzduchu). Výměna světlíků, osvětlení, výměna oken a dveří, řešení spojovacích krčků, řešení bezbariérovosti.</t>
  </si>
  <si>
    <t>Modernizace prostor pro vzdělávání a odbornou přípravu – Centrum odborného vzdělávání areál Trutnov, Volanovská</t>
  </si>
  <si>
    <t xml:space="preserve">Záměrem je provést nové uspořádání areálu školy na adrese Volanovská - vytvořit CIV pro obory řemeslné, potravinářské a gastro, v areálu jsou budovy A - F, v každé z nich jsou dle zpracované studie navrženy větší či menší stavební úpravy. V novém uspořádání bude veškerá praktická výuka (kromě truhlárny a tesárny) a domov mládeže soustředěn v jednom areálu. Součástí záměru je také pořízení vybavení. Stavební náklady jsou odhadovány ve výši cca 47 mil. Kč. Náklady spojené s ubytováním žáků (internát) budou hrazeny z FRR, předpokládaná výše cca 20,5 mil. Kč.
</t>
  </si>
  <si>
    <t>KHK - Střední průmyslová škola, Odborná škola a Základní škola, Nové Město nad Metují</t>
  </si>
  <si>
    <t>Přístavba a stavební úpravy dílen ul. Horská</t>
  </si>
  <si>
    <t xml:space="preserve">Rekonstrukce stávajícího objektu (střecha nad západním křídlem, zateplení fasády, střešní krytina hlavní budovy, úprava přístavby garáže) a přístavba dílen odborného výcviku ve Vrchlabí (bude vybudována dvoupodlažní budova - garáže, dílny, šatny, kanceláře, denní místnost, ...), nákup strojního vybavení pro dílny odborného výcviku ve Vrchlabí (soustruh, frézka, vrtačka, bruska, soustružní centrum,…). Součástí záměru je i řešení konektivity v části přístavby. Předpokládané náklady na stavební práce jsou cca 38,5 mil. Kč.
</t>
  </si>
  <si>
    <t>Přístavba prostor VOŠ pro výuku tlumočníků ČJZ při VOŠ, SŠ, ZŠ a MŠ Štefánikova</t>
  </si>
  <si>
    <t>Vyšší odborná škola, Střední škola, Základní škola a Mateřská škola, Hradec Králové, Štefánikova 549</t>
  </si>
  <si>
    <t xml:space="preserve">Přístavba prostor VOŠ pro výuku tlumočníků ČJZ při VOŠ, SŠ, ZŠ a MŠ Štefánikova
</t>
  </si>
  <si>
    <t>Rehabilitační místnost</t>
  </si>
  <si>
    <t>KHK - Mateřská škola, Speciální základní škola a Praktická škola, Hradec Králové, Hradecká 1231</t>
  </si>
  <si>
    <t>Vytvoření rehabilitační místnosti, která by byla rozdělena na dvě části. V jedné části by byly hydromasážní vany se sprchami a druhá část by byla rehabilitačně relaxační s masážním lehátkem, odpočinková lehátka, paravány a koutek s cvičebními pomůckami (podložky, balanční čočky, ježci, gymbaly, overbaly, masážní míčky, cvičební gumy a podobně. Místnost by sloužila především dětem s kombinovaným zdravotním postižením.</t>
  </si>
  <si>
    <t>Rekonstrukce areálu zámku včetně revitalizace zahradnictví v Kopidlně na kulturně vzdělávací centrum</t>
  </si>
  <si>
    <t xml:space="preserve">Rekonstrukce zámku v Kopidlně na kulturně vzdělávací centrum - probíhá stavebně historický průzkum zámku a jeho areálu; pasport majetku, bude zadáno zpracování studie celkové revitalizace areálu včetně ekonomických dopadů - po zpracování těchto dokumentů bude navržen další postup přípravy.
</t>
  </si>
  <si>
    <t>Rekonstrukce budovy školy ve Velkém Poříčí</t>
  </si>
  <si>
    <t>Jde o rekonstrukci a zbudování prostor pro odborný výcvik žáků školy pro budoucí využití výuky zejména strojírenských a elektrotechnických oborů. V blízkém horizontu (2 - 3 roky) škola bude muset opustit prostory ve firmě WIKOV v Hronově a zabezpečit jiné výukové prostory.</t>
  </si>
  <si>
    <t xml:space="preserve">Rekonstrukce budovy, odborných učeben a souvisejícího zázemí včetně zajištění bezbariérovosti MŠ, ZŠ a PrŠ, Trutnov </t>
  </si>
  <si>
    <t>KHK - Mateřská škola, Základní škola a Praktická škola, Trutnov</t>
  </si>
  <si>
    <t>Bezbariérovost (investice do výtahu pro zajištění bezbariérového přístupu po budově školy), odborné učebny pro rozvoj KK žáků dle vzdělávacích potřeb (investice do učeben polytechniky, multifunkční učebny a počítačové učebny ve vazbě na rozvoj  čtenářské a digitální gramotnosti), ICT infrastruktura (rekonstrukce ICT infrastruktury a vnitřní konektivity školy k internetu ve vazbě k rozvoji KK žáků),  obnova topení (výměna nevyhovujících rozvodů ústředního topení, včetně napojení na zdroj - teplárna), zateplení budovy + fasada (zateplení objektu kontaktním zateplovacím systémem na základě energetického štítku budovy), elektroinstalace (oprava rozvodů dle platných předpisů a norem, výměna rozvaděčů), výměna oken (dokončení započaté výměny dožitých dřevěných oken za plastová s izolačním dvojsklem nebo trojsklem), střecha školy a jídelny (oprava rovných střech s krytinou z PVC folie, zateplení střešní konstrukce včetně opravy všech prostupů)</t>
  </si>
  <si>
    <t>Rekonstrukce laboratoří fyziky, biologie a chemie v budově Gymnázia Nový Bydžov</t>
  </si>
  <si>
    <t>Gymnázium, Střední odborná škola a Vyšší odborná škola, Nový Bydžov, Komenského 77</t>
  </si>
  <si>
    <t xml:space="preserve">Cílem projektu bude rekonstrukce a modernizace laboratoří fyziky, chemie a biologie. Součástí rekonstrukce jsou nové rozvody kanalizace, vodovodu, plynovodu, dále nová elektroinstalace, ozvučení a datové rozvody. V rámci úprav také výměna podlahových krytin a instalace zatemnění. Dále je součástí záměru pořízení odborného vybavení a nábytku do laboratoří.
</t>
  </si>
  <si>
    <t>Rekonstrukce prostor půdní vestavby VOŠ a SOŠ zdravotní v Hradci Králové     </t>
  </si>
  <si>
    <t>VOŠZ a SZŠ, Hradec Králové, Komenského 234</t>
  </si>
  <si>
    <t xml:space="preserve">V současné době školu absolvuje zhruba max. 60 praktických sester (tj. 2 třídy) a cca 25 diplomovaných všeobecných sester. Tento počet absolventů nedokáže uspokojit poptávku zdravotnických zařízení v našem regionu. Byly zahájeny kroky vedoucí k navýšení kapacity oboru Praktická sestra tak, aby mohly být pravidelně otevírány minimálně tři třídy tohoto oboru. Tento záměr naráží na nedostatečné prostorové kapacity velkých učeben.
Předmětem záměru jsou stavební práce, které mají navazovat na dvě fáze půdní vestavby (druhá je v současné době v realizaci), ve kterých vznikly nebo vzniknou učebny pro dělenou výuku odborných předmětů. V této plánované třetí fázi vzniknou 4 kmenové učebny (každá pro 30 žáků), odpočinkový prostor pro žáky, dále 2 kabinety, šatny, technické místnosti, sklad a sociální zařízení. Vzhledem k protipožárním předpisům bude nutné propojit 3. a 4. NZ novým schodištěm.
</t>
  </si>
  <si>
    <t>Rekonstrukce přízemní budovy na šk. pozemku za účelem vybudování  nových učeben</t>
  </si>
  <si>
    <t>KHK - Základní škola Vrchlabí, Krkonošská 230, p.o.</t>
  </si>
  <si>
    <t>Kompletní rekonstrukce přízemní budovy včetně soc. zařízení, bezbariérovost</t>
  </si>
  <si>
    <t>Rekonstrukce truhlářských dílen Střední školy řemeslné Jaroměř</t>
  </si>
  <si>
    <t xml:space="preserve">Předmětem úprav je rozšíření části objektu (posunutí obvodových stěn), zateplení stávajícího pláště a stropních konstrukcí, výměna oken a dveřních výplní, rekonstrukce stávajících podlah – protiskluzová úprava, rekonstrukce instalací – elektro, vody, kanalizace, datových rozvodů, rekonstrukce vytápění – přechod na technologii využití dřevního odpadu, rekonstrukce sociálního zázemí vč. vybudování pro handicapované, rekonstrukce vzduchotechniky (odsávání od výrobních zařízení vč. skladování odpadů), rekonstrukce oplocení včetně vstupní brány, opláštění skládku řeziva včetně odvodnění. Strojový park bude doplněn o moderní dřevoobráběcí stroje, jako jsou například: pily, brusky, frézy a frézky, soustruhy na dřevo atd.
</t>
  </si>
  <si>
    <t>Rekonstrukce vytápění a změna topného média DD, ZŠ a ŠJ, Dolní Lánov</t>
  </si>
  <si>
    <t>Dětský domov, základní škola a školní jídelna, Dolní Lánov 240</t>
  </si>
  <si>
    <t>Snížení energetické náročnosti budovy Dětského domova Dolní Lánov. Předmětem projektu je změna topného média (el. přímotopů) na tepelné čerpadlo typu vzduch-voda v budově č.p. 240. Dále dojde na budově k vybudování rozvodů ÚT.</t>
  </si>
  <si>
    <t>Rekonstrukce, dostavba a modernizace budovy bývalých stájí pro potřeby praktické výuky zemědělských oborů v SZeŠ a SOU CHKT, Kostelec nad Orlicí</t>
  </si>
  <si>
    <t xml:space="preserve">Střední zemědělská škola a Střední odborné učiliště chladicí a klimatizační techniky, Kostelec nad Orlicí
</t>
  </si>
  <si>
    <t xml:space="preserve">Rekonstrukce budovy pokusné stanice - prostory pro výuku oborů Zemědělec - farmář a Agropodnikání
Budova bývalé pokusné stanice je z jedné třetiny dvoupodlažní a podsklepená a ze dvou třetin jednopodlažní a nepodsklepená. 
Sklepní prostory budou sloužit jako laboratoř pro fermentační procesy. V prvním nadzemním podlaží budou šatny a hygienické zázemí žáků, mechanizační dílna a laboratoř zpracování produktů rostlinné výroby. Ve druhém podlaží a navazujících podkrovních prostorách vzniknou dvě odborné učebny praxe a kabinet pro vyučující s hygienickým zázemím. Součástí změn bude i vybudování kryté venkovní učebny pro praktickou výuku s přímým kontaktem do venkovních prostor dvora. V rámci této přístavby je nutné provést zpevnění stávající nebo provedení nové opěrné stěny.
Okolní navazující pozemek budovy bude upraven pro potřeby pěstování regionálních plodin ovoce a zeleniny a pokusné záhony.
</t>
  </si>
  <si>
    <t>Revitalizace školního statku, dílny včetně garáží a zázemí pro žáky a zaměstnance</t>
  </si>
  <si>
    <t>Zemědělská akademie a Gymnázium Hořice - střední škola a vyšší odborná škola, příspěvková organizace</t>
  </si>
  <si>
    <t xml:space="preserve">Zpracování studie celkové revitalizace areálu školy, vč. ekonomických dopadů.  Primární potřebou z hlediska současného provozu školy je rekonstrukce stávajícího skladu hnojiv na odborné dílny včetně zázemí pro odborný výcvik především opravářů zemědělských strojů a oboru zemědělec-farmář.
</t>
  </si>
  <si>
    <t>Snížení energetické náročnosti  kuchyně Školní jídelny Hradec Králové</t>
  </si>
  <si>
    <t>Školní jídelna Hradec Králové, Hradecká 1219</t>
  </si>
  <si>
    <t>SEN pořízením varného plynového kotle, který nahradí dva menší plynové kotle. Dále dojde pořízení multifunkční pánve, která nahradí dvě litinové smažící pánve.</t>
  </si>
  <si>
    <t>Snížení energetické náročnosti budovy tělocvičny Střední školy řemeslné Jaroměř</t>
  </si>
  <si>
    <t>Předmětem projektu je zateplení obálky budovy vč. výměny výplní otvorů, instalace systému nuceného větrání (VZT), rekonstrucke elektroinstalace vč. výměny svítidel a instalace fotovoltaiky na střechu objektu vč. baterií.</t>
  </si>
  <si>
    <t>Snížení energetické náročnosti ČLA Trutnov - pracoviště Svoboda n. Úpou (garáže)</t>
  </si>
  <si>
    <t>ČLA Trutnov - střední škola a vyšší odborná škola
Lesnická 9 , 541 01 Trutnov</t>
  </si>
  <si>
    <t>Předmětem projektu je zateplení obálky vč. výměny výplní otvorů budovy garáží, dílen, šaten a učeben. Součástí projektu je instalace systému nuceného větrání (VZT) a výměna vnitřního osvětlení.</t>
  </si>
  <si>
    <t>Snížení energetické náročnosti ČLA Trutnov - pracoviště Svoboda n. Úpou (hlavní budova)</t>
  </si>
  <si>
    <t>Předmětem projektu je zateplení obálky vč. výměny výplní otvorů budovy internátu, kuchyně a hlavní budovy školy. Součástí projektu je také instalace systému nuceného větrání (VZT), výměna vnitřního osvětlení a sanace objektu hlavní budovy.</t>
  </si>
  <si>
    <t>Snížení energetické náročnosti Gymnázia, SOŠ a VOŠ, Nový Bydžov - DM J. Jungmanna</t>
  </si>
  <si>
    <t>Předmětem projektu je výměna výplní otvorů, zateplení střechy, zateplení sklepa budovy vč. izolace proti zemní vlhkosti a sanace zdiva. Dále je předmětem rekonstrukce elektroinstalace vč. výměny svítidel za nová LED svítidla.</t>
  </si>
  <si>
    <t>MF</t>
  </si>
  <si>
    <t>Snížení energetické náročnosti SPOŠ Dvůr Králové n. Labem - budova H</t>
  </si>
  <si>
    <t>Snížení energetické náročnosti budov J. Wolkera 131. Předmětem projektu je zateplení obálky budovy včetně zateplení půdních prostor a výměny výplní otvorů a instalace systému nuceného větrání (VZT).</t>
  </si>
  <si>
    <t>Snížení energetické náročnosti SŠTŘ Nový Bydžov - dílny SPV Hlušice</t>
  </si>
  <si>
    <t>Střední škola technická a řemeslná, Nový Bydžov, Dr. M. Tyrše 112</t>
  </si>
  <si>
    <t>Snížení energetické náročnosti hlavní budovy praktického vyučování automobilových oborů – odborný výcvik. Předmětem projektu je zateplení obálky budovy spočívající ve výměně skleněných resp. Plastových výplní ocelové konstrukce za PUR panely. Součástí rekonstrukce je i výměna zdroje tepla, výměna světel  a  instalace systému nuceného větrání (VZT).</t>
  </si>
  <si>
    <t>Snížení energetické náročnosti školní kuchyně SOŠ a SOU, Hradec Králové Vocelova 1338</t>
  </si>
  <si>
    <t>Střední odborná škola a Střední odborné učiliště, Hradec Králové, Vocelova 1338</t>
  </si>
  <si>
    <t>SEN výměnou původního vybavení za nové. Dojde k pořízení dmrazícího boxu, který nahradí několik pultových mrazniček. Dále bude pořízena multifunkční pánev, elektrický sporák, varný kotel,  myčka nahrazující ruční mytí, atd.</t>
  </si>
  <si>
    <t>Snížení energetické náročnosti školní kuchyně SPŠ, SOŠ a SOU, Hradec Králové</t>
  </si>
  <si>
    <t>Střední průmyslová škola, Střední odborná škola a Střední odborné učiliště, Hradec Králové</t>
  </si>
  <si>
    <t>SEN výměnou původního vybavení za nové. Dojde k pořízení dvou konvektomatů. Dále dojde k dovybavení o multifunkční pánev, která nebyla dříve součástí kuchyně.</t>
  </si>
  <si>
    <t>školství</t>
  </si>
  <si>
    <t>Snížení energetické náročnosti školní kuchyně SŠSOG Hradec Králové - V Lipkách</t>
  </si>
  <si>
    <t>Střední škola služeb, obchodu a gastronomie</t>
  </si>
  <si>
    <t>SEN výměnou původního vybavení za nové. Dojde k pořízení plynového sporáku , myčky na nádobí, lednic, trouby, konvektomatu, rohlíkovacího stroje, atd.</t>
  </si>
  <si>
    <t>Snížení energetické náročnosti školní kuchyně VOŠ, SŠ, ZŠ a MŠ Štefánikova</t>
  </si>
  <si>
    <t>Předmětem bude pořízení nových spotřebičů i drobné stavební úpravy vyvolané pořízením nového vybavení a instalace vzduchotechniky se zpětným získáváním tepla, vč. výměny osvětlení.</t>
  </si>
  <si>
    <t>Snížení energetické náročnosti školní kuchyně Zemědělské akademie a Gymnázia Hořice</t>
  </si>
  <si>
    <t>SEN pořízením zařízení, která nahradí stejný typ vybavení, které je již na hranici životnosti. Pořízen bude konvektomat, škrabka na brambory, mycí stroj, elektrický kotel, pec  a horkovzdušná trouba, pánev, sporák a režon.</t>
  </si>
  <si>
    <t>Snížení energetické náročnosti školní telocvičny SPŠ EL a IT, Dobruška</t>
  </si>
  <si>
    <t>Střední průmyslová škola elektrotechniky a informačních technologií, Dobruška, Čs. odboje 670</t>
  </si>
  <si>
    <t>Snížení energetické náročnosti budov školní tělocvičny. Předmětem projektu je zateplení obálky budovy a výměna výplní otvorů.</t>
  </si>
  <si>
    <t>Snížení energetické náročnosti VOŠ a SPŠ Jičín - budova DM a ŠJ</t>
  </si>
  <si>
    <t>VOŠ a SPŠ, Jičín
Pod Koželuhy 100
506 01 Jičín</t>
  </si>
  <si>
    <t>Předmětem projektu je výměna výplní otvorů, zateplení střechy vč. výměny střešní krytiny, zateplení sklepa budovy vč. izolace proti zemní vlhkosti a instalace systému nuceného větrání (VZT).</t>
  </si>
  <si>
    <t>Snížení energetické náročnosti VOŠ a SPŠ, Rychnov n. Kn. - Javornická 1228</t>
  </si>
  <si>
    <t>Vyšší odborná škola a Střední průmyslová škola, Rychnov nad Kněžnou, U Stadionu 1166</t>
  </si>
  <si>
    <t>Snížení energetické náročnosti budovy Javornická 1228. Předmětem projektu je zateplení obálky budovy vč. výměny výplní otvorů a instalace systému nuceného větrání (VZT).</t>
  </si>
  <si>
    <t>Snížení energetické náročnosti ZA a Gymnázia Hořice - DM Riegrova</t>
  </si>
  <si>
    <t>Snížení energetické náročnosti budovy Domova mládeže Riegrova. Předmětem projektu je zateplení obálky budovy vč. výměny výplní otvorů.</t>
  </si>
  <si>
    <t>Snížení energetické náročnosti ZA a Gymnázia Hořice - DM Šalounova</t>
  </si>
  <si>
    <t>Snížení energetické náročnosti budovy Domova mládeže Šalounova. Předmětem projektu je zateplení obálky budovy vč. výměny výplní otvorů.</t>
  </si>
  <si>
    <t>Stavební úpravy objektu č.p. 426 v Novém Městě nad Metují - přestavba na učebny odborného výcviku a domov mládeže</t>
  </si>
  <si>
    <t>Z důvodu stěhování školy z Opočna do Nového Města nad Metují stouply potřeby dalších učeben odborného výcviku a ubytování pro žáky školy, současná kapacita je naplněna. Za tímto účelem je budova bývalého Štábu pro tento záměr ideální, ať už z volných prostor, tak i polohy umístění. Budova Štábu by kromě ubytování měla sloužit jako „Dům služeb“, kde by v rámci výuky odborného výcviku bylo provozováno kadeřnictví a kosmetické služby.
Jedná se o kompletní rekonstrukci stávajícího objektu. Jedná se o stavební práce spočívající v přestavbě jednotlivých pater pro nové využití, dále vyřešení sanace vlhkosti, nové zateplení včetně výměny oken, kompletní rozvody elektro, ZTI, UT, VZT.                                                                        
1) Příprava výběrové řízení na projekt ve všech stupních; Smlouva s projektantem podepsána (Energy Benefit), sepsán dodatek č. 1, který rozšířil předmět plnění o pasportizaci sítí celého areálu.
2) Probíhají přípravné projektové práce vč. studie, termín dokoknčení 15.12.2023</t>
  </si>
  <si>
    <t>Stavební úpravy, rekonstrukce 
a dostavba Gymnázia Trutnov - 
modernizace a rekonstrukce křídla budovy pro výuku přírodovědných předmětů</t>
  </si>
  <si>
    <t>Gymnázium, Trutnov, Jiráskovo náměstí 325</t>
  </si>
  <si>
    <t xml:space="preserve">Stavební úpravy, rekonstrukce Gymnázia Trutnov - modernizace a rekonstrukce křídla budovy pro výuku přírodovědných předmětů - komplexní modernizace odborných učeben chemie, fyziky, biologie, ICT, laboratoře chemie a fyziky a přilehlých prostor pro sbírky jmenovaných předmětů (veškeré vnitřní rozvody - voda, odpady, izolace, vytápění, elektroinstalace, nábytek do odborných učeben a laboratoří, zobrazovací, audiovizuální a ICT technika, digestoř, zatemnění …). Součástí modernizace je i rozšíření požadovaných prostor realizací dílčí přístavby v části proluky mezi školou a sportovní halou. Dokončení řešení páteřních optických rozvodů, pokrytí všech prostor školy kvalitní wi-fi. Zajištění bezbariérového přístupu do školy - vybudování výtahu, plošina na krátké schodiště do hlavního vestibulu školy.
</t>
  </si>
  <si>
    <t>STROJAŘINA + - Učebna CNC, měření, konstruování a simulace CNC
(SPŠ, OŠ a ZŠ Nové Město nad Metují)</t>
  </si>
  <si>
    <t xml:space="preserve">Rekonstrukce učebny v patře - nezbytný statický posudek!! Jedná se o kompletní rekonstrukci učebny včetně všech rozvodů, vytvoření bezbariérového přístupu (rekonstrukce nákladního výtahu na osobní). Dále je součástí záměru pořízení strojů a vybavení do učebny CNC, měření, CNC simulace a konstrukčního modelování. Stavební úpravy jsou odhadovány ve výši 2,5 mil. Kč a rekonstrukce výtahu 1,5 mil. Kč.
</t>
  </si>
  <si>
    <t>Školní jídelna ul. Švendova, Hradec Králové</t>
  </si>
  <si>
    <t xml:space="preserve">Účelem stavby (ul. Švendova č.p. 1282) je vybudování moderního stravovacího zařízení celkové výrobní kapacity 1500 hlavních jídel denně. Kapacita jídelny 1100 - 1200 jídel denně, zbylých 300-400 jídel bude vyváženo termoporty smluvním odběratelům. Funkční náplní dokončené stavby jsou služby především pro stravování studentů a pedagogického personálu středních škol, dále zaměstnanců kanceláří Evropského domu, jeho návštěvníkům, s předpokladem využití dalšími subjekty a občanskou veřejností. Stravovací zařízení vznikne v budově bývalého výměníku s vestavbou dalšího podlaží (tj. horizontálně rozdělené na 2 podlaží) a v části suterénu a 1.nadzemního podlaží administrativní budovy přiléhající k budově výměníku. Zařízení bude bezbariérové.                                                                                                                                                                                                                                                                                      6) Kontrola předané a aktualizované DPS, příprava VZ na stavební práce 12/2023
</t>
  </si>
  <si>
    <t>Technicko řemeslné dílny s využitím digitálních technologií (VOŠ a SPŠ Jičín)</t>
  </si>
  <si>
    <t>Vyšší odborná škola a Střední průmyslová škola, Jičín, Pod Koželuhy 100</t>
  </si>
  <si>
    <t xml:space="preserve">Modernizace techn. vybavení pro výuku: 3D tisk a robotika, nákup CNC strojů, obráběcích strojů, systémy pro ovládání inteligentních budov, modernizace a obnova vybavení zámečnické dílny. Součástí záměru jsou i drobné stavební úpravy (elektroinstalace a podlahy) a pořízení nábytku. Stavební práce jsou odhadovány ve výši cca 600 tis. Kč.
</t>
  </si>
  <si>
    <t>Výstavba FVE v areálu SPŠ a SOŠ Dvůr Králové nad Labem</t>
  </si>
  <si>
    <t>Výstavba objektu učeben školy v Truhlářské ulici</t>
  </si>
  <si>
    <t xml:space="preserve">Střední škola služeb, obchodu a gastronomie, Hradec Králové, Velká 3
</t>
  </si>
  <si>
    <t xml:space="preserve">Výstavba nového objektu v areálu školy v Hradci Králové, Truhlářské ulici.  Mohl by nahradit chybějící učebny teoretické výuky z opuštěné budovy v ulici Dlouhá 127 a optimalizovat využití ostatních budov pro funkční uspořádání odborného výcviku. Budova by byla určena primárně pro obory vzdělání: fotograf, kosmetické služby, kadeřník. Dále je třeba vybudovat důstojné zázemí pro technické pracovníky školy. Budova by mohla být šatnami propojená se stávajícím objektem. Případné parkování by šlo vybudovat za budovou školy.
</t>
  </si>
  <si>
    <t>Zkvalitnění výuky technických oborů II na VOŠ a SPŠ Rychnov nad Kněžnou, U Stadionu 1166 - II</t>
  </si>
  <si>
    <t xml:space="preserve">Vybudování centra obrábění a tváření včetně měřicí techniky - modernizace strojů pro obrábění a tváření
Vytvoření robotického pracoviště svařování  - rozšíření svařovny o robotické  pracoviště s kolaborativním robotem MIG/MAG a s manipulátorem UR 10, které je častým vybavením firem. 
Výukové centrum pro elektomobilitu -  projekt navazuje na projekt IROP Zkvalitnění výuky technických oborů VOŠ a SPŠ RK, který byl realizován v roce 2018. Jeho cílem je dovybavit učebnu automobilní elektroniky o zařízení systému CarTrain Diagnostika a údržba VN baterií a e-učebnic  s příslušenstvím zaměřených na 48V palubní síť.
</t>
  </si>
  <si>
    <t>Zdravotnictví</t>
  </si>
  <si>
    <t>Instalace FVE Městská nemocnice a. s. Dvůr Králové nad Labem, Vrchlického</t>
  </si>
  <si>
    <t>Instalace FVE Oblastní nemocnice Jičín a.s. v nemocnici Nový Bydžov</t>
  </si>
  <si>
    <t>Instalace FVE Oblastní nemocnice Náchod a.s. v nemocnici Rychnov nad Kněžnou</t>
  </si>
  <si>
    <t>Instalace FVE Oblastní nemocnice Trutnov a.s.</t>
  </si>
  <si>
    <t>Kybernetická bezpečnost informačních a komunikačních technologíí ZZS KHK</t>
  </si>
  <si>
    <t xml:space="preserve">Předmětem je digitalizace pagerové sítě, digitalizace radiové sítě, zabezpečení autentifikace uživatelů, zabezpečení perimetru sítě, prostředky pro zachycení, analýzu a řešení kybernetických incidentů, prostředky pro sledování a analýzu provozu sítě, vše vč. souvisejících prací a služeb.
</t>
  </si>
  <si>
    <t>5.2.2 Podpora krizového řízení a integrovaného záchranného systému</t>
  </si>
  <si>
    <t>Modernizace HW a SW technologií KZOS ZZS KHK (čistá obnova)</t>
  </si>
  <si>
    <t>Předmětem projektu je obnova a modernizace ICT infrastruktury KZOS (servery, disková pole, aktivní prvky, videostěna a další součásti vč. případného systémového SW, záložní operační středisko).</t>
  </si>
  <si>
    <t>Nastavení a sjednocení úrovně kybernetické bezpečnosti v nemocnicích Zdravotnického holdingu Královéhradeckého kraje a.s.</t>
  </si>
  <si>
    <t>Zdravotnický holding Královéhradeckého kraje a.s.</t>
  </si>
  <si>
    <t>Realizace technických bezpečnostních opatření podle § 5 odst. 3 zákona č.181/2014 Sb., o kybernetické bezpečnosti.</t>
  </si>
  <si>
    <t>Nemocnice Rychnov nad Kněžnou - rozšíření průmyslové zóny Solnice - Kvasiny</t>
  </si>
  <si>
    <t xml:space="preserve">Ke stávajícímu objektu DIGP v areálu nemocnice v Rychnově nad Kněžnou bude přistavěn nový pětipodlažní objekt, ve kterém budou umístěny prostory urgentního příjmu, operační trakt se 4 multifunkčními operačními sály s přidruženým provozem, oddělení ARO a JIP a lůžková část s kapacitou 30 dvoulůžkových pokojů se samostatným hygienickým zařízením. Ve stávajícím objektu budou rekonstruována 3 podlaží. </t>
  </si>
  <si>
    <t>2.1.2 Zajištění dostupných a kvalitních zdravotních služeb</t>
  </si>
  <si>
    <t>Novostavba Léčebny zrakových vad Dvůr Králové nad Labem</t>
  </si>
  <si>
    <t xml:space="preserve">Po schválení bude zadána architektonické studie (předpokládaná hodnota 300 tis. Kč) s techniko-ekonomickým hodnocením novostavby léčebny zrakových vad (dále také „LZV“) v areálu Dětského centra Dvůr Králové nad Labem. Podklady pro realizaci studie následně připraví SOL Trutnov ve více variantách (např. zcela nová samostatná budova LZV, nová budova propojená se stávající budovou Dětského centra a využitím prostor „dětského domova pro děti do 3 let“). 
Nyní je LZV umístěna v nevyhovující budově (budova není bezbariérová, neodpovídá nynějším standardům zdravotnického zařízení), kterou vlastní Město Dvůr Králové nad Labem (umístění u frekventovaného kruhového objezdu). Budova nenaplňuje legislativní podmínky pro provoz odborného léčebného ústavu včetně možnosti ubytování doprovodů hospitalizovaných dětí, což v současných prostorách není možné. Léčebna má ve Dvoře Králové nad Labem bezmála sedmdesátiletou tradici, ročně je v ní hospitalizováno cca 160 - 180 dětí, o které se stará odborný personál. LZV má celostátní působnost a dětí s doprovodem každoročně přibývá, proto je nezbytné zajistit výstavbu vyhovujících prostor k intenzivní léčbě dětí s těžkým zrakovým postižením.
</t>
  </si>
  <si>
    <t>Novostavba PAVILON "A" (Stavební úpravy č.p. 511 pro laboratoře a onkologii ON Jičín a.s.) Výstavba klinických laboratoří a onkologie</t>
  </si>
  <si>
    <t xml:space="preserve">Demolice objektu bývalé Interny a následně výstavba nového objektu pavilonu "A" (následná a onkologická péče).
</t>
  </si>
  <si>
    <t>Oblastní nemocnice Trutnov-stavební úpravy pavilonu D</t>
  </si>
  <si>
    <t xml:space="preserve">Jedná se o provedení stavebních úprav na oddělení interny, neurologie a rehabilitace. 
</t>
  </si>
  <si>
    <t>Obnova a modernizace stávající infrastruktury eHealth KHK</t>
  </si>
  <si>
    <t>Nemocnice/holding/KHK/ZZS</t>
  </si>
  <si>
    <t>Cílem je modernizace a rozvoj infrastruktury pro komunikaci mezi zdravotnickými zařízeními v kraji.</t>
  </si>
  <si>
    <t>ON Náchod - novostavba pavilonu D (II.etapa)</t>
  </si>
  <si>
    <t xml:space="preserve">V rámci završení kompletního přestěhování horního areálu nemocnice je nutná dostavba lůžkového pavilonu I nebo řešení rekonstrukce E.
</t>
  </si>
  <si>
    <t>Pavilon akutní lůžkové péče v ON Trutnov</t>
  </si>
  <si>
    <t>KHK/nem</t>
  </si>
  <si>
    <t xml:space="preserve">Předmětem záměru je novostavba pavilonu ALP v ON Trutnov.
</t>
  </si>
  <si>
    <t>Psychiatrické odd. ON Jičín</t>
  </si>
  <si>
    <t xml:space="preserve">Výstavba/přestavba psychiatrického odd. ON Jičín (v souladu s reformou psychiatrické péče), navýšení lůžkové kapacity akutní péče na 30 lůžek, harmonogram výzvy - vazba na pavilon A, akutní lůžková péče, psychiatrie
</t>
  </si>
  <si>
    <t>Realizace urgentního příjmu, centralního příjmu Náchod dolní nemocnice</t>
  </si>
  <si>
    <t xml:space="preserve">Příprava a realizace celkového konceptu nemocnice po II. etapě modernizace; vybudování urgentního příjmu.
</t>
  </si>
  <si>
    <t>Rekonstrukce a oprava budovy Hradecká 1690</t>
  </si>
  <si>
    <t>KHK/ZZS</t>
  </si>
  <si>
    <t>Předmětem investičního projektu jsou úpravy stávajícího objektu včetně střechy a opláštění.</t>
  </si>
  <si>
    <t>Snížení energetické náročnosti budov v nemocnici Nový Bydžov - objekt interny (st.p.č.1304)</t>
  </si>
  <si>
    <t>KHK/nemNB</t>
  </si>
  <si>
    <t>Předmětem záměru je zateplení obvodového pláště a rovné střechy (okna jsou již vyměněna), rekonstrukce vnitřních prostor s přístavbou výtahů</t>
  </si>
  <si>
    <t>Snížení energetické náročnosti budov v nemocnici Nový Bydžov - objekt ubytovny (st.p.č. 2073)</t>
  </si>
  <si>
    <t xml:space="preserve">Předmětem záměru je výměna otvorových výplní, zateplení obvodového pláště a rovné střechy.
</t>
  </si>
  <si>
    <t>Snížení energetické náročnosti budov v nemocnici Nový Bydžov - objekt vrátnice (st.p.č.1303)</t>
  </si>
  <si>
    <t xml:space="preserve">Předmětem záměru je výměna otvorových výplní, zateplení obvodového pláště a šikmé střechy.
</t>
  </si>
  <si>
    <t>Snížení energetické náročnosti budov v oblastní nemocnici Náchod a změna v provozování pavilonu B, C</t>
  </si>
  <si>
    <t xml:space="preserve">Předmětem záměru je výměna otvorových výplní, zateplení obvodového pláště.
                                </t>
  </si>
  <si>
    <t>Snížení energetické náročnosti gastro provozu Nemocnice Rychnov n. Kněžnou</t>
  </si>
  <si>
    <t>Královéhradecký kraj</t>
  </si>
  <si>
    <t>Snížení energetické náročnosti provozu kuchyně v nemocnici Dvůr Králové nad Labem</t>
  </si>
  <si>
    <t>KHK/nemDvůr</t>
  </si>
  <si>
    <t xml:space="preserve">Předmětem záměru je pořízení vybavení/technologií do kuchyně za účelem snížení energetické náročnosti jejího provozu.
</t>
  </si>
  <si>
    <t>Snížení energetické náročnosti provozu kuchyně v nemocnici Náchod</t>
  </si>
  <si>
    <t>KHK/nemNA</t>
  </si>
  <si>
    <t>Snížení energetické náročnosti provozu kuchyně v nemocnici Nový Bydžov</t>
  </si>
  <si>
    <t>KHK/nemJC</t>
  </si>
  <si>
    <t xml:space="preserve">Předmětem záměru je pořízení vybavení/technologií do kuchyně za účelem snížení energetické náročnosti jejího provozu.                                             </t>
  </si>
  <si>
    <t>Snížení energetické náročnosti provozu kuchyně v nemocnici Trutnov</t>
  </si>
  <si>
    <t>KHK/nemTu</t>
  </si>
  <si>
    <t>Snížení energetické náročnosti provozu kuchyně v nemocnici v Rychnově nad Kněžnou</t>
  </si>
  <si>
    <t>KHK/nemK</t>
  </si>
  <si>
    <t xml:space="preserve">Předmětem záměru je pořízení vybavení/technologií do kuchyně za účelem snížení energetické náročnosti provozu včetně zateplení budovy.
</t>
  </si>
  <si>
    <t>Vybudování urgentního příjmu v ON Jičín</t>
  </si>
  <si>
    <t xml:space="preserve">Vybudování urgentního příjmu.
</t>
  </si>
  <si>
    <t>Vybudování urgentního příjmu v ON Trutnov</t>
  </si>
  <si>
    <t>IROP/KHK</t>
  </si>
  <si>
    <t>Výstavba fotovoltaické elektrárny v areálu Oblastní nemocnice Náchod</t>
  </si>
  <si>
    <t>Zvýšení komfortu klientů LDN HK - rekonstrukce pokojů</t>
  </si>
  <si>
    <t>KHK/LDN HK</t>
  </si>
  <si>
    <t>Redukce 6lůžkových pokojů na 4lůžkové včetně sociálního zařízení. Vylepšení prostorového zázemí pro klienty. Prostor pro důkladnější rehabilitace.</t>
  </si>
  <si>
    <t>Zvýšení kybernetické bezpečnosti Městské nemocnice, a.s. v oblasti komunikačních sítí</t>
  </si>
  <si>
    <t>Městská nemocnice, a.s.</t>
  </si>
  <si>
    <t>Účelem projektu je realizace technických bezpečnostních opatření podle § 5 odst. 3 zákona č.181/2014 Sb., o kybernetické bezpečnosti.</t>
  </si>
  <si>
    <t>Zvýšení kybernetické bezpečnosti Oblastní nemocnice Jičín a.s. v oblasti komunikačních sítí</t>
  </si>
  <si>
    <t>Oblastní nemocnice Jičín a.s.</t>
  </si>
  <si>
    <t>Zvýšení kybernetické bezpečnosti Oblastní nemocnice Náchod a.s. v oblasti komunikačních sítí</t>
  </si>
  <si>
    <t>Oblastní nemocnice Náchod a.s.</t>
  </si>
  <si>
    <t>Zvýšení kybernetické bezpečnosti Oblastní nemocnice Trutnov a.s. v oblasti komunikačních sítí</t>
  </si>
  <si>
    <t>Oblastní nemocnice Trutnov a.s.</t>
  </si>
  <si>
    <t>ZZS KHK - výstavba výjezdového stanoviště v Hořicích</t>
  </si>
  <si>
    <t>Předmětem je výstavba výjezdového stanoviště v Hořicích na pozemích soukromých vlastníků p.p.č. 33/33, p.p.č. 33/40, p.p.č. 44/2 vše v k. ú. Libonice a obci Hořice a pozemcích p.p.č. 33/35, p.p.č. 33/36, p.p.č. 33/41, p.p.č. 33/42, p.p.č. 33/43, p.p.č. 33/44, p.p.č. 44/3 vše v k. ú. Libonice a obci Hořice ve vlastnictví obce Hořice, celková rozloha 9 440 m2.</t>
  </si>
  <si>
    <t>ZZS KHK - výstavba výjezdového stanoviště v Jičíně</t>
  </si>
  <si>
    <t xml:space="preserve">Předmětem je výstavba výjezdového stanoviště v Jičíně na pozemcích p.p.č. 864/5 v k.ú. Robousy a obci Jičín o rozloze 2 829 m2, vlastníkem je město Jičín.
</t>
  </si>
  <si>
    <t>ZZS KHK - výstavba výjezdového stanoviště v Náchodě</t>
  </si>
  <si>
    <t xml:space="preserve">Předmětem je výstavba výjezdového stanoviště v Náchodě na pozemku st. 338/1 v k. ú. a obci Náchod o rozloze 2 753 m2, vlastníkem je město Náchod.
</t>
  </si>
  <si>
    <t>ZZS KHK - zkapacitnění výjezdového stanoviště v Jaroměři</t>
  </si>
  <si>
    <t xml:space="preserve">Předmětem je výstavba výjezdového stanoviště v Jaroměři na pozemcích p.p.č. 3007, p.p.č. 3008/1 v k. ú. a obci Jaroměř o rozloze cca 2580 m2. Pozemek je v majetku města Jaroměř.
</t>
  </si>
  <si>
    <t>Životní prostředí</t>
  </si>
  <si>
    <t>Vybudování FVE v areálu ZOO Dvůr Králové nad Labem</t>
  </si>
  <si>
    <t>ZOO Dvůr Králové a.s.</t>
  </si>
  <si>
    <t>Česká republika</t>
  </si>
  <si>
    <t>Operační program Česko-Polsko</t>
  </si>
  <si>
    <t>Fond rozvoje a reprodukce</t>
  </si>
  <si>
    <t>Integrovaný regionální operační program</t>
  </si>
  <si>
    <t>Integrované územní investice</t>
  </si>
  <si>
    <t>Modernizační fond</t>
  </si>
  <si>
    <t>Ministerstvo práce a sociálních věcí</t>
  </si>
  <si>
    <t>MŠMT</t>
  </si>
  <si>
    <t>Ministerstvo školství, mládeže a tělovýchovy</t>
  </si>
  <si>
    <t>Národní plán obnovy</t>
  </si>
  <si>
    <t>NPPCRR</t>
  </si>
  <si>
    <t>Národní program podpory cestovního ruchu v regionech</t>
  </si>
  <si>
    <t>Operační program Jan Amos Komenský</t>
  </si>
  <si>
    <t>OPTAK</t>
  </si>
  <si>
    <t>Operační program Technologie a aplikace pro konkurenceschopnost</t>
  </si>
  <si>
    <t>Operační program Zaměstnanost+</t>
  </si>
  <si>
    <t>OP Životní prostředí</t>
  </si>
  <si>
    <t>PZ</t>
  </si>
  <si>
    <t>Průmyslová zóna Solnice - Kvasiny</t>
  </si>
  <si>
    <t>Regionální akční plán</t>
  </si>
  <si>
    <t>SFDI</t>
  </si>
  <si>
    <t>Státní fond dopravní infrastruktury</t>
  </si>
  <si>
    <t>Stav projektu</t>
  </si>
  <si>
    <t xml:space="preserve">Realizace </t>
  </si>
  <si>
    <t>Zrušen</t>
  </si>
  <si>
    <t>Výše dotace u realizovaných a ukončených projektů (v Kč)</t>
  </si>
  <si>
    <t>Putování za hlasy zvonů Broumovska</t>
  </si>
  <si>
    <t>Společně chráníme děti před násilím</t>
  </si>
  <si>
    <t>Budoucnost česko-polského trhu práce</t>
  </si>
  <si>
    <t>Projekt zlepší spolupráci veřejné správy a dalších aktérů trhu práce v česko-polském příhraničí. Identifikují se konkrétní překážky, které brání efektivnímu fungování a rozvoji společného trhu práce. Budou organizovány aktivity pro zástupce aktérů trhu práce, kteří navrhnou společná řešení minimalizace těchto překážek. Výsledkem bude společná koncepce FIT FOR THE FUTURE.</t>
  </si>
  <si>
    <t>KHK/ Okresní hospodářská komora Liberec / Karkonoska Agencja Rozwoju Regionalnego S.A.</t>
  </si>
  <si>
    <t>Vytvoření katalogu zvonů na Broumovsku včetně objektů jejich umístění. Financování z Fondu malých projektů v rámci Programu Interreg Česko – Polsko 2021-2027. Cílem je zmapovat zvony na Broumovsku, pořídit nahrávky zvuku, popisky a fotografie, vytvořit interaktivní mapu zvonů, vydat publikaci obsahující popisky a fotografie v dvojjazyčném vydání, webová verze na hkregion. Nositel projektu KHK, CIRI dodavatel některých služeb. Odhad realizačních nákladů – 600 tis. Kč, doba realizace - 2025.</t>
  </si>
  <si>
    <t>KHK / Evropské seskupení pro územní spolupráci NO+C246VUM</t>
  </si>
  <si>
    <t xml:space="preserve">Projekt je zaměřen na prevenci a ochranu dětí před všemi formami násilí. Cílem projektu je vytvoření efektivního a dlouhodobého modelu spolupráce mezi Královehradeckým krajem, Dolnoslezským vojvodstvím, neziskovými organizacemi a odborníky. </t>
  </si>
  <si>
    <t>Předmětem projektu je instalace fotovoltaických panelů na budovu depozitáře Regionálního muzea a
galerie v Jičíně s celkovým instalovaným výkonem 30,6 kWp.</t>
  </si>
  <si>
    <t>Revitalizace budovy Galerie moderního umění v Hradci Králové</t>
  </si>
  <si>
    <t>Rozšíření expozice v Archeoparku Všestary</t>
  </si>
  <si>
    <t>EDIH Northern and Eastern Bohemia II.</t>
  </si>
  <si>
    <t>Navazující projekt konsorcia subjektů z Libereckého a Královéhradeckého kraje zaměřený na digitalizaci služeb, kybez a aplikaci AI. Cíl.skupinou jsou i nadále malé a střední firmy a veřejná správa z obou krajů.</t>
  </si>
  <si>
    <t>TEX-BREIN: Interregional community of TEXtile ecosystems for the circular transition: Building capacities, REINforcing network and organisations</t>
  </si>
  <si>
    <t>Clutex/CIRI HK</t>
  </si>
  <si>
    <t>Budování kapacit pro inovace v textilních ekosystémech v Evropě</t>
  </si>
  <si>
    <t>EK</t>
  </si>
  <si>
    <t>Greatex</t>
  </si>
  <si>
    <t>NEXT TECHNOLOGY TECNOTESSILE SOCIETA NAZIONALE DI RECERCA R L (NTT - IT)</t>
  </si>
  <si>
    <t>GREATEX vybuduje strategické partnerství v rámci EU s cílem podpořit cirkularitu v textilním sektoru EU a na místní úrovni prostřednictvím inovací, které podpoří místní ekosystémy.</t>
  </si>
  <si>
    <t>DIGIBOOSTER</t>
  </si>
  <si>
    <t>CENTRO TECNOLOGICO DAS INDUSTRIAS TEXTIL E DO VESTUARIO DE PORTUGAL (CITEVE - PT)</t>
  </si>
  <si>
    <t xml:space="preserve">Projekt DIGIBOOSTER má za hlavní cíl podpořit podnikatelský ekosystém evropského textilního průmyslu, zejména v méně rozvinutých regionech, aby urychlil a upevnil přechod k digitálnějšímu a udržitelnějšímu průmyslu prostřednictvím vytvoření robustního meziregionálního inovačního ekosystému. </t>
  </si>
  <si>
    <t>FabricAI</t>
  </si>
  <si>
    <t>Projekt se zaměří na dva pilíře digitalizace textilního průmyslu: a) efektivní sběr dat prostřednictvím mechanismů, jako je IoT; b) aplikaci mechanismů umělé inteligence pro transformaci dat do jednotlivých akčních kroků.</t>
  </si>
  <si>
    <t>projekt nebude realizován, objekt v Dlouhé 127 vrácen městu; nahrazeno záměrem výstavby objektu školy v Truhlářské ulici</t>
  </si>
  <si>
    <t>projekt připravovaný do IROP II je aktuálně realizován z FFR, možnost dokrytí úsporou z dotace IROP</t>
  </si>
  <si>
    <t>aktuálně projednávána podoba řešení (s tělocvičnou nebo bez ní)</t>
  </si>
  <si>
    <t>záměr nadále trvá, ve fázi výběru dodavatele projektové dokumentace</t>
  </si>
  <si>
    <t>připravováno do IROP II pro spec. školy</t>
  </si>
  <si>
    <t>219 010 000</t>
  </si>
  <si>
    <t xml:space="preserve">došlo k navýšení ceny, připraven návrh na navýšení příslibu - zatím bez podpory </t>
  </si>
  <si>
    <t>záměr připravován do IROP II pro spec. školství, zpracovává se PD</t>
  </si>
  <si>
    <t>akce probíhá a měla by být hotova do konce roku 2025</t>
  </si>
  <si>
    <t>akce získala dotaci z IROP II pro spec. školy, probíhá VZ na dodavatele staveb. prací</t>
  </si>
  <si>
    <t>zahájení staveb. prací letos v březnu</t>
  </si>
  <si>
    <t>probíhají stavební práce, předpokl. dokončení v září 2025</t>
  </si>
  <si>
    <t>zahájeny stav. práce (předání staveniště v dubnu 2025)</t>
  </si>
  <si>
    <t>dokončena PD, připraven k projednání příslib financování na stavební práce</t>
  </si>
  <si>
    <t>projekt připravován do IROP II, není součástí RAP a nemá zajištěné fin. krytí (PD již nebyla aktualizována)</t>
  </si>
  <si>
    <t>záměr zcela změněn: učebna je budována v jiných prostorách, strojní vybavení profinancováno v omezeném rozsahu z prostředků školství</t>
  </si>
  <si>
    <t>stavební práce probíhají, předpokl. dokončení na pomezí r. 2025 /2026</t>
  </si>
  <si>
    <t>je aktuální, nahrazuje záměr reko učeben v objektu Dlouhá 127</t>
  </si>
  <si>
    <t>realizace 2024-2025</t>
  </si>
  <si>
    <t>záměr dořešen z FRR již v r. 2023, bez výtahu</t>
  </si>
  <si>
    <t>záměr částečně řešen z prostředků školství v r. 2024: strojní vybavení do dílen i modernizace počítač. sítě</t>
  </si>
  <si>
    <t>zrealizováno z prostř. školství centrum elektromobility 
ostatní záměry bez fin. zdrojů</t>
  </si>
  <si>
    <t>Snížení energetické náročnosti SOŠ a SOU Vocelova - Vážní</t>
  </si>
  <si>
    <t>Plánováno je zateplení obálky budovy vč. výměny oken rekonstrukce osvětlení vč. rozvodů. Potenciálně možná instalace FVE a nabíjecí stanice na elektromobil. Dále pak nový zdroj vytápění a VZT. Aktuálně je horkovod z Opatovic.
Realizací vzniknou dvě dílny, zázemí pro žáky a učitele (WC, šatny. kanceláře, umývárny,...). Budova není památkově chráněna.</t>
  </si>
  <si>
    <t>předpoklad přípravy 2025/2026 (projektování)</t>
  </si>
  <si>
    <t xml:space="preserve">Snížení energetické náročnosti SZŠ a SOU CHKT - garáže </t>
  </si>
  <si>
    <t>Objekt slouží jako garáže a dílny. Je nutná rekonstrukce střešní krytiny, výměna výplní a oprava vnějšího pláště. V dílnách je povinná instalace VZT. Vrámci realizace dojde k výměně koncových svítidel za LED světla a k posouzení celkového stavu elektroinstalace.
Objekt se nachází v památkové zóně.</t>
  </si>
  <si>
    <t>Snížení energetické náročnosti SZŠ a SOU CHKT - učebny</t>
  </si>
  <si>
    <t>Objekt slouží jako dílny a učebny. Je nutná rekonstrukce střešní krytiny, výměna výplní, oprava vnějšího pláště a zateplení obvodového pláště. V učebnách a dílnách je povinná instalace VZT.Vrámci realizace dojde k výměně koncových svítidel za LED světla a k posouzení celkového stavu elektroinstalace.
Objekt se nachází v památkové zóně.</t>
  </si>
  <si>
    <t>Snížení energetické náročnosti SPOŠ Dvůr Králové n. Labem - M. Horákové 1806</t>
  </si>
  <si>
    <t>Za účelem snížení energetické náročnosti bude provedeno zateplení vnější obálky, zateplení podlahy půdy, výměna výplní a rekonstrukce střechy.
Dále budou provedeny nové podlahy, opravy omítek, malby, nové rozvody ZTI - vodovod, kanalizace, elektro, větrání soc. zázemí, úpravy ÚT a dále opravy balkonů vč. zábradlí.
Budova není památkově chráněna.</t>
  </si>
  <si>
    <t>Snížení energetické náročnosti SPOŠ Dvůr Králové n. Labem - M. Horákové 141</t>
  </si>
  <si>
    <t>V rámci projektu bude provedeno zateplení obálky budovy a zateplení půdy. Budova není památkově chráněna.</t>
  </si>
  <si>
    <t>Snížení energetické náročnosti SŠSE Nová Paka - Kumburská 846</t>
  </si>
  <si>
    <t>Plánována je rekonstrukce střechy a půdy, zeteplení obálky budovy, izolace základů vč. podřezání, nová LED svítidla, posouzení vhodnosti instalace FVE, VZT a instalace nabíjecích stanic pro elektromobily. Budova není památkově chráněna.</t>
  </si>
  <si>
    <t>Snížení energetické náročnosti MZPŠ Trutnov</t>
  </si>
  <si>
    <t>Plánováno je zateplení obálky budovy, výměna výplní, oprava střechy, podsekání budovy a rekonstrukce otopné soustavy. V učebnách bude povinná instalace VZT. Dojde i k výměně svítidel za nová LED světla.
Dále je v plánu rekonstrukce vodovodního systému a výměna podlahových krytin.
Budova není památkově chráněna.</t>
  </si>
  <si>
    <t>Snížení energetické náročnosti DMIŠJ, HK - Hradecká 1204/5</t>
  </si>
  <si>
    <t>V rámci je projektu bude provedeno zateplení obálkdy budovy, výměna schodišťových oken a velkoplošných oken ve vestibulu a výplně otvorů u strojírny výtahů. Potenciálně možná instalace FVE. Bude posouzena vhodnost budovy.
Budova není památkově chráněna.</t>
  </si>
  <si>
    <t>Snížení energetické náročnosti DD Potštejn - hlavní budova</t>
  </si>
  <si>
    <t>V rámci projektu bude provedeno zateplení obálky budovy, rekonstrukce střechy a zateplení půdy. Vrámci realizace dojde k částečné výměně koncových svítidel za LED světla a k posouzení celkového stavu elektroinstalace. Je nutné technicky vyřešit vlhkost základů budovy. Budova není památkově chráněná.</t>
  </si>
  <si>
    <t>Snížení energetické náročnosti DD Potštejn - vedlejší budova</t>
  </si>
  <si>
    <t>Rozvoj komunitního bydlení pro Dětský domov Naděje I</t>
  </si>
  <si>
    <t xml:space="preserve">Projekt se zaměřuje na deinstitucionalizaci péče o děti a přesun čtrnácti dětí z dětského domova do 3 bytových jednotek komunitního typu. </t>
  </si>
  <si>
    <t>Rozvoj komunitního bydlení pro Dětský domov Naděje II</t>
  </si>
  <si>
    <t xml:space="preserve">Projekt se zaměřuje na deinstitucionalizaci péče o děti a přesun čtyř dětí z dětského domova do nové bytové jednotky komunitního typu. </t>
  </si>
  <si>
    <t>Rozvoj komunitního bydlení pro Dětský domov a školní jídelnu Nechanice</t>
  </si>
  <si>
    <t xml:space="preserve">Projekt se zaměřuje na deinstitucionalizaci péče o děti a přesun deseti dětí z dětského domova do 2 bytových jednotek komunitního typu. </t>
  </si>
  <si>
    <t>Rozvoj komunitního bydlení pro Dětský domov, ZŠ speciální a Praktickou školu, Jaroměř</t>
  </si>
  <si>
    <t xml:space="preserve">Projekt se zaměřuje na deinstitucionalizaci péče o děti a přesun šesti dětí z dětského domova do nové bytové jednotky komunitního typu. </t>
  </si>
  <si>
    <t>vysoutěžen správce stavby</t>
  </si>
  <si>
    <t>je podána žádost o SP</t>
  </si>
  <si>
    <t>připravují se podklady pro VZ na stavební práce, TDS a BOZP</t>
  </si>
  <si>
    <t xml:space="preserve">je zpracována PD </t>
  </si>
  <si>
    <t>podána žádost o SP</t>
  </si>
  <si>
    <t>PD zpracována - probíhá kontrola PD</t>
  </si>
  <si>
    <t>vydané SP, probíhá příprava zadávací dokumentace pro VŘ na stavební práce</t>
  </si>
  <si>
    <t>stav ukončen bez realizace, současné vedení kraje nepodporuje</t>
  </si>
  <si>
    <t xml:space="preserve">Objekt čp. 733, v ulici Kladská v Náchodě, je využíván jako depozitář pro sbírkové předměty Muzea Náchodska. Kromě depozitních skladů, se v objektu nacházejí i restaurátorské dílny a kanceláře pro zaměstnance muzea. Předmětem záměru je celková přestavba budovy, která původně sloužila jiným účelům a její využití pro depozitář a s ním spojená pracoviště je pouze provizorní. Demolicí stávající stavby dojde k uvolnění místa pro vybudování 3-4 podlažního objektu, ve kterém vznikne dostatečná prostorová kapacita pro vytvoření depozitáře, kvalitního prostředí pro odborné činnosti i administrativu a kompletního zázemí pro zaměstnance. Objekt bude sdíleným pracovištěm pro Muzeum Náchodska (kanceláře, laboratoře, restaurátorské dílny, příruční depozitáře, provozní prostory, ředitelství, badatelna, digitalizační pracoviště), které využije cca 75% vzniklé užitné plochy a pro Galerii výtvarného umění v Náchodě (kanceláře, příruční depozitáře atd.), která využije cca 25% vzniklé užitné plochy objektu. Společně budou instituce využívat vstup, vertikální komunikace a zásobovací vjezd.V rámci realizace projektu je plánována i revitalizace rozmrazovacího tunelu. </t>
  </si>
  <si>
    <t>podána žádost o dotaci</t>
  </si>
  <si>
    <t>Komentář/poznámka</t>
  </si>
  <si>
    <t>2.2.1 Podpora seniorů, aktivního stárnutí, rodin a mezigeneračního soužití</t>
  </si>
  <si>
    <t>Evropská komise</t>
  </si>
  <si>
    <t xml:space="preserve">Zvýšení konkurenceschopnosti regionu prostřednictvím zlepšení a rozvíjení krajského inovačního systému s důrazem na progresivní RIS3 odvětví a spolupráci klíčových aktérů. Na období 2023-2026. </t>
  </si>
  <si>
    <t>projekt NEBUDE financován z Programu  Interreg Česko – Polsko 2021-2027</t>
  </si>
  <si>
    <t>vydané rozhodnutí o poskytnutí dotace, předpoklad realizace 2025/2026</t>
  </si>
  <si>
    <t>předložená žádost o podporu, probíhá hodnocení, předpoklad realizace 2026</t>
  </si>
  <si>
    <t>vydané rozhodnutí o poskytnutí dotace
realizace plánována na r. 2026</t>
  </si>
  <si>
    <t>vydáno rozhodnutí o poskytnutí dotace, předpoklad realizace 2026</t>
  </si>
  <si>
    <t>vydáno rozhodnutí o poskytnutí dotace, předpoklad realizace 2025/2026</t>
  </si>
  <si>
    <t>příprava - je zpracována PD, proběhla její kontrole, probíhá vypořádání připomínek</t>
  </si>
  <si>
    <t>vydáno rozhodnutí o poskytnutí dotace, předpoklad realizace 2025</t>
  </si>
  <si>
    <t>zpracována arch. studie využití objektů v areálu, přednostně bude připravována nová podoba mistrovny a konírny</t>
  </si>
  <si>
    <t>vydané rozhodnutí o poskytnutí dotace z OPŽP, nebude se realizovat</t>
  </si>
  <si>
    <t xml:space="preserve">dokončena PD, bez dokrytí dotací z MŠMT nebude realizováno, vyřazeno z ITI odvětví sociálních věcí </t>
  </si>
  <si>
    <t>3.1.2 Modernizace a rekonstrukce silnic II. třídy na páteřní sítí IROP včetně obchvatů (konkrétní projekty jsou podrobně uvedeny v Regionálním akčním plánu KHK 2021–2027)</t>
  </si>
  <si>
    <t>3.1.2 Modernizace a rekonstrukce silnic II. třídy mimo síť IROP a silnic III. třídy za využití národního spolufinancování i krajských zdrojů</t>
  </si>
  <si>
    <t>pro školní rok 2024/25 celkem alokace 4 389 980 Kč, z toho 1 389 980 Kč (MUP) a 3 000 000 Kč (dotační program)</t>
  </si>
  <si>
    <t>Domov se zvláštním režmem Hradecko</t>
  </si>
  <si>
    <t xml:space="preserve">Záměr výstavby domova se zvláštním režimem pro osoby blízké seniorskému věku v kombinaci se sociálním znevýhodněním v kapacitě cca 42 lůžek.
</t>
  </si>
  <si>
    <t>podána žádost o podporu, v hodnocení, předpoklad realizace 2025/2026</t>
  </si>
  <si>
    <t>Služby sociální prevence v Královéhradeckém kraji - Osobní asistence</t>
  </si>
  <si>
    <t>-</t>
  </si>
  <si>
    <t>realizace dokončena, dotace prozatím neschválena</t>
  </si>
  <si>
    <t>probíhá realizace, předpoklad dokončení 2025/2026, dotace prozatím neschválena</t>
  </si>
  <si>
    <t>výše dotace není prozatím známa.</t>
  </si>
  <si>
    <t>výše dotace není prozatím známa</t>
  </si>
  <si>
    <t>rozpočet celého konsorcia</t>
  </si>
  <si>
    <r>
      <t xml:space="preserve">Projekt revitalizace budovy galerie, rozšíření depozitárních prostor, dobudování technického zázemí a vybudování </t>
    </r>
    <r>
      <rPr>
        <sz val="11"/>
        <color theme="1"/>
        <rFont val="Calibri"/>
        <family val="2"/>
        <charset val="238"/>
        <scheme val="minor"/>
      </rPr>
      <t xml:space="preserve">edukačního centra. Součástí záměru jsou jak stavební práce, tak pořízení vybavení (v hodnotě cca 6 mil. Kč).
Oblasti podpory:
- Ochrana kulturního dědictví – galerie spravuje sbírku dle zákona č. 122/2000 Sb. – rozšíření depozitáře galerie
- Revitalizace památek – jedná se o památkově chráněný objekt
- Edukační centrum – neformální vzdělávání
</t>
    </r>
  </si>
  <si>
    <r>
      <t xml:space="preserve">Předmětem záměru jsou dvě haly v Jaroměři Josefově, v ulici 5.května (parcelní čísla 556 a 555). Obě budovy i přilehlé pozemky jsou v majetku města Jaroměř. Halu umístěnou na p.č.555 má v dlouhodobém pronájmu MVČ a využívá ji pro depozitární účely. Druhou halu na p.č. 556 zvažuje MVČ výhledově také využívat. V rámci přípravy bude zpracována studie obsahující stavební úpravy obou hal. Předpokládané úpravy budou spočívat v řešení vnějších fasád, výměnu oken, řešení vstupu do budovy, úpravu střešní krytiny, rekonstrukci vnitřních prostor – zabezpečení, elektroinstalace, vytápění budovy, </t>
    </r>
    <r>
      <rPr>
        <sz val="11"/>
        <color theme="1"/>
        <rFont val="Calibri"/>
        <family val="2"/>
        <charset val="238"/>
        <scheme val="minor"/>
      </rPr>
      <t xml:space="preserve">vzduchotechnika.Dále bude řešena možnost instalace FVE.Před objekty hal budou provedeny zpevněné plochy pro příjezd nákladních automobilů s parkovacím stáním. 
</t>
    </r>
  </si>
  <si>
    <t>projekt nerealizován</t>
  </si>
  <si>
    <t>příprava žádosti o podporu, předpoklad předložení 05/2025</t>
  </si>
  <si>
    <t>žádost o podporu předložena 12/2024, probíhá hodnocení</t>
  </si>
  <si>
    <t>žádost o podporu předložena 03/2025, probíhá hodnocení</t>
  </si>
  <si>
    <t>Vybudování bezbariérového přístupu a učebny odborného výcviku Prádelna SPŠ, OŠ a ZŠ, Nové Město nad Metují</t>
  </si>
  <si>
    <t>Hlavním cílem stavební akce je vybudování samostatné učebny odborného výcviku PRÁDELNA. Dílčím cílem je vybudování osobního výtahu na venkovní stěně budovy školy k zajištění bezbariérovosti školy.</t>
  </si>
  <si>
    <t>KHK/ČR-PL</t>
  </si>
  <si>
    <t>NPO+Digital Europe</t>
  </si>
  <si>
    <t>EK+MPO</t>
  </si>
  <si>
    <t>Potravinová pomoc dětem v sociální nouzi</t>
  </si>
  <si>
    <t xml:space="preserve">Domov mládeže, internát a školní jídelna, Hradec Králové, Vocelova 1469/5
</t>
  </si>
  <si>
    <t>KHK / Województwo Dolnośląskie / Stowarzyszenie dla Dzieci i Młodzieży SZANSA / ESÚS NOVUM</t>
  </si>
  <si>
    <t>Mateřská škola, Základní škola a Praktická škola, Trutnov</t>
  </si>
  <si>
    <t xml:space="preserve">Střední průmyslová škola, Odborná škola a Základní škola, Nové Město nad Metují
</t>
  </si>
  <si>
    <t>Střední průmyslová škola Otty Wichterleho,  Hostovského 910, 549 31 Hronov</t>
  </si>
  <si>
    <t xml:space="preserve">Střední průmyslová škola a Střední odborná škola, Dvůr Králové nad Labem, Elišky Krásnohorské 2069
</t>
  </si>
  <si>
    <t>Střední odborná škola a Střední odborné učiliště Vocelova 1338, Hradec Králové</t>
  </si>
  <si>
    <t>Střední uměleckoprůmyslová škola sochařská a kamenická, Hořice Husova 675</t>
  </si>
  <si>
    <t xml:space="preserve">Střední škola strojírenská a elektrotechnická, Kumburská 846, Nová Paka
</t>
  </si>
  <si>
    <t>Střední škola hotelnictví, řemesel a gastronomie, Trutnov, Volanovská 243</t>
  </si>
  <si>
    <t>Střední škola řemeslná, Jaroměř, Studničkova 260 Jaroměř</t>
  </si>
  <si>
    <t>KHK/Kopidlno</t>
  </si>
  <si>
    <t>Střední škola řemeslná, Jaroměř, Studničkova 260</t>
  </si>
  <si>
    <t>KHK/CCR</t>
  </si>
  <si>
    <r>
      <t xml:space="preserve">Zásobník projektových záměrů Královéhradeckého kraje a jeho organizací pro programové období 2021-2027 </t>
    </r>
    <r>
      <rPr>
        <sz val="11"/>
        <color theme="1"/>
        <rFont val="Calibri"/>
        <family val="2"/>
        <charset val="238"/>
        <scheme val="minor"/>
      </rPr>
      <t>(květen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</si>
</sst>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12" x14ac:knownFonts="1">
    <font>
      <sz val="11"/>
      <color theme="1"/>
      <name val="Calibri"/>
      <family val="2"/>
      <charset val="238"/>
      <scheme val="minor"/>
    </font>
    <font>
      <sz val="11"/>
      <color rgb="FF000000"/>
      <name val="Calibri"/>
      <family val="2"/>
      <charset val="238"/>
    </font>
    <font>
      <sz val="11"/>
      <name val="Calibri"/>
      <family val="2"/>
      <charset val="238"/>
      <scheme val="minor"/>
    </font>
    <font>
      <sz val="8"/>
      <name val="Calibri"/>
      <family val="2"/>
      <charset val="238"/>
      <scheme val="minor"/>
    </font>
    <font>
      <sz val="11"/>
      <color theme="1"/>
      <name val="Calibri"/>
      <family val="2"/>
      <charset val="238"/>
      <scheme val="minor"/>
    </font>
    <font>
      <strike/>
      <sz val="11"/>
      <name val="Calibri"/>
      <family val="2"/>
      <charset val="238"/>
      <scheme val="minor"/>
    </font>
    <font>
      <b/>
      <sz val="11"/>
      <color theme="1"/>
      <name val="Calibri"/>
      <family val="2"/>
      <charset val="238"/>
      <scheme val="minor"/>
    </font>
    <font>
      <sz val="11"/>
      <color theme="1"/>
      <name val="Calibri"/>
      <family val="2"/>
      <charset val="238"/>
    </font>
    <font>
      <sz val="10"/>
      <name val="Arial"/>
      <family val="2"/>
      <charset val="238"/>
    </font>
    <font>
      <sz val="12"/>
      <color theme="1"/>
      <name val="Calibri"/>
      <family val="2"/>
      <charset val="238"/>
      <scheme val="minor"/>
    </font>
    <font>
      <i/>
      <sz val="11"/>
      <color theme="1"/>
      <name val="Calibri"/>
      <family val="2"/>
      <charset val="238"/>
      <scheme val="minor"/>
    </font>
    <font>
      <strike/>
      <sz val="11"/>
      <color theme="1"/>
      <name val="Calibri"/>
      <family val="2"/>
      <charset val="238"/>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44" fontId="4" fillId="0" borderId="0" applyFont="0" applyFill="0" applyBorder="0" applyAlignment="0" applyProtection="0"/>
    <xf numFmtId="0" fontId="8" fillId="0" borderId="0"/>
  </cellStyleXfs>
  <cellXfs count="67">
    <xf numFmtId="0" fontId="0" fillId="0" borderId="0" xfId="0"/>
    <xf numFmtId="0" fontId="2" fillId="0" borderId="0" xfId="0" applyFont="1" applyAlignment="1">
      <alignment vertical="center" wrapText="1"/>
    </xf>
    <xf numFmtId="0" fontId="2" fillId="0" borderId="0" xfId="0" applyFont="1" applyAlignment="1">
      <alignment horizontal="center" vertical="center" wrapText="1"/>
    </xf>
    <xf numFmtId="0" fontId="2" fillId="3" borderId="0" xfId="0" applyFont="1" applyFill="1" applyAlignment="1">
      <alignment vertical="center" wrapText="1"/>
    </xf>
    <xf numFmtId="3" fontId="2" fillId="0" borderId="1" xfId="0" applyNumberFormat="1" applyFont="1" applyBorder="1" applyAlignment="1">
      <alignment horizontal="right" vertical="center" wrapText="1"/>
    </xf>
    <xf numFmtId="0" fontId="5" fillId="0" borderId="0" xfId="0" applyFont="1" applyAlignment="1">
      <alignment vertical="center" wrapText="1"/>
    </xf>
    <xf numFmtId="0" fontId="6" fillId="0" borderId="0" xfId="0" applyFont="1"/>
    <xf numFmtId="0" fontId="0" fillId="2" borderId="0" xfId="0" applyFill="1"/>
    <xf numFmtId="0" fontId="0" fillId="4" borderId="0" xfId="0" applyFill="1"/>
    <xf numFmtId="0" fontId="0" fillId="6" borderId="0" xfId="0" applyFill="1"/>
    <xf numFmtId="0" fontId="0" fillId="5" borderId="0" xfId="0" applyFill="1"/>
    <xf numFmtId="0" fontId="0" fillId="7" borderId="0" xfId="0" applyFill="1"/>
    <xf numFmtId="0" fontId="7" fillId="0" borderId="1" xfId="0" applyFont="1" applyBorder="1" applyAlignment="1">
      <alignment vertical="center" wrapText="1"/>
    </xf>
    <xf numFmtId="0" fontId="0" fillId="0" borderId="1" xfId="0" applyBorder="1" applyAlignment="1">
      <alignment vertical="center" wrapText="1"/>
    </xf>
    <xf numFmtId="3" fontId="6" fillId="2" borderId="1" xfId="0" applyNumberFormat="1" applyFont="1" applyFill="1" applyBorder="1" applyAlignment="1">
      <alignment horizontal="center" vertical="center" wrapText="1"/>
    </xf>
    <xf numFmtId="3" fontId="0" fillId="0" borderId="1" xfId="0" applyNumberFormat="1" applyBorder="1" applyAlignment="1">
      <alignment vertical="center" wrapText="1"/>
    </xf>
    <xf numFmtId="3" fontId="0" fillId="0" borderId="1" xfId="0" applyNumberFormat="1" applyBorder="1" applyAlignment="1">
      <alignment horizontal="right" vertical="center" wrapText="1"/>
    </xf>
    <xf numFmtId="3" fontId="0" fillId="0" borderId="0" xfId="0" applyNumberFormat="1" applyAlignment="1">
      <alignment horizontal="right" vertical="center" wrapText="1"/>
    </xf>
    <xf numFmtId="0" fontId="0" fillId="0" borderId="0" xfId="0" applyAlignment="1">
      <alignment vertical="center" wrapText="1"/>
    </xf>
    <xf numFmtId="0" fontId="6" fillId="2" borderId="1" xfId="0" applyFont="1" applyFill="1" applyBorder="1" applyAlignment="1">
      <alignment horizontal="center" vertical="center" wrapText="1"/>
    </xf>
    <xf numFmtId="49" fontId="0" fillId="0" borderId="1" xfId="0" applyNumberFormat="1" applyBorder="1" applyAlignment="1">
      <alignment horizontal="left" vertical="top" wrapText="1"/>
    </xf>
    <xf numFmtId="0" fontId="0" fillId="0" borderId="1" xfId="0" applyBorder="1" applyAlignment="1">
      <alignment horizontal="left" vertical="top" wrapText="1"/>
    </xf>
    <xf numFmtId="0" fontId="0" fillId="0" borderId="1" xfId="0" applyBorder="1"/>
    <xf numFmtId="0" fontId="6" fillId="0" borderId="1" xfId="0" applyFont="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3" fontId="0" fillId="0" borderId="1" xfId="0" applyNumberFormat="1" applyBorder="1" applyAlignment="1">
      <alignment horizontal="right" vertical="center"/>
    </xf>
    <xf numFmtId="3" fontId="10" fillId="0" borderId="1" xfId="0" applyNumberFormat="1" applyFont="1" applyBorder="1" applyAlignment="1">
      <alignment horizontal="right" vertical="center" wrapText="1"/>
    </xf>
    <xf numFmtId="0" fontId="0" fillId="0" borderId="1" xfId="0" applyBorder="1" applyAlignment="1" applyProtection="1">
      <alignment vertical="center" wrapText="1"/>
      <protection locked="0"/>
    </xf>
    <xf numFmtId="16" fontId="0" fillId="0" borderId="1" xfId="0" applyNumberFormat="1" applyBorder="1" applyAlignment="1">
      <alignment vertical="center" wrapText="1"/>
    </xf>
    <xf numFmtId="3" fontId="0" fillId="0" borderId="1" xfId="0" applyNumberFormat="1" applyBorder="1" applyAlignment="1" applyProtection="1">
      <alignment horizontal="right" vertical="center"/>
      <protection locked="0"/>
    </xf>
    <xf numFmtId="0" fontId="0" fillId="0" borderId="1" xfId="0" applyBorder="1" applyAlignment="1">
      <alignment horizontal="center" vertical="center"/>
    </xf>
    <xf numFmtId="3" fontId="0" fillId="0" borderId="1" xfId="2" applyNumberFormat="1" applyFont="1" applyFill="1" applyBorder="1" applyAlignment="1">
      <alignment horizontal="right" vertical="center"/>
    </xf>
    <xf numFmtId="3" fontId="0" fillId="3" borderId="1" xfId="0" applyNumberFormat="1" applyFill="1" applyBorder="1" applyAlignment="1">
      <alignment horizontal="right" vertical="center"/>
    </xf>
    <xf numFmtId="0" fontId="0" fillId="0" borderId="1" xfId="1" applyFont="1" applyBorder="1" applyAlignment="1">
      <alignment horizontal="center" vertical="center" wrapText="1"/>
    </xf>
    <xf numFmtId="0" fontId="0" fillId="0" borderId="1" xfId="1" applyFont="1" applyBorder="1" applyAlignment="1">
      <alignment horizontal="left" vertical="top" wrapText="1"/>
    </xf>
    <xf numFmtId="3" fontId="0" fillId="3" borderId="1" xfId="0" applyNumberFormat="1" applyFill="1" applyBorder="1" applyAlignment="1">
      <alignment horizontal="right" vertical="center" wrapText="1"/>
    </xf>
    <xf numFmtId="3" fontId="0" fillId="3" borderId="1" xfId="2" applyNumberFormat="1" applyFont="1" applyFill="1" applyBorder="1" applyAlignment="1">
      <alignment horizontal="right" vertical="center"/>
    </xf>
    <xf numFmtId="0" fontId="0" fillId="0" borderId="1" xfId="0" applyBorder="1" applyAlignment="1">
      <alignment horizontal="left"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top" wrapText="1"/>
    </xf>
    <xf numFmtId="49" fontId="0" fillId="0" borderId="1" xfId="0" applyNumberFormat="1" applyBorder="1" applyAlignment="1">
      <alignment horizontal="left" vertical="center" wrapText="1"/>
    </xf>
    <xf numFmtId="0" fontId="0" fillId="0" borderId="1" xfId="0" applyBorder="1" applyAlignment="1">
      <alignment wrapText="1"/>
    </xf>
    <xf numFmtId="0" fontId="11" fillId="0" borderId="1" xfId="0" applyFont="1" applyBorder="1" applyAlignment="1">
      <alignment vertical="center" wrapText="1"/>
    </xf>
    <xf numFmtId="14" fontId="0" fillId="0" borderId="1" xfId="0" applyNumberFormat="1" applyBorder="1" applyAlignment="1">
      <alignment horizontal="center" vertical="center" wrapText="1"/>
    </xf>
    <xf numFmtId="3" fontId="0" fillId="0" borderId="1" xfId="0" applyNumberFormat="1" applyBorder="1" applyAlignment="1">
      <alignment horizontal="center" vertical="center" wrapText="1"/>
    </xf>
    <xf numFmtId="0" fontId="0" fillId="3" borderId="1" xfId="0" applyFill="1" applyBorder="1" applyAlignment="1">
      <alignment vertical="center" wrapText="1"/>
    </xf>
    <xf numFmtId="0" fontId="0" fillId="0" borderId="1" xfId="3" applyFont="1" applyBorder="1" applyAlignment="1">
      <alignment horizontal="left" vertical="top" wrapText="1"/>
    </xf>
    <xf numFmtId="4" fontId="0" fillId="0" borderId="1" xfId="0" applyNumberFormat="1" applyBorder="1" applyAlignment="1">
      <alignment vertical="center" wrapText="1"/>
    </xf>
    <xf numFmtId="0" fontId="0" fillId="0" borderId="1" xfId="3" applyFont="1" applyBorder="1" applyAlignment="1">
      <alignment horizontal="left" vertical="center" wrapText="1"/>
    </xf>
    <xf numFmtId="0" fontId="0" fillId="0" borderId="1" xfId="3" applyFont="1" applyBorder="1" applyAlignment="1">
      <alignment vertical="center" wrapText="1"/>
    </xf>
    <xf numFmtId="3" fontId="2" fillId="0" borderId="1" xfId="0" applyNumberFormat="1" applyFont="1" applyBorder="1" applyAlignment="1">
      <alignment horizontal="right" vertical="center"/>
    </xf>
    <xf numFmtId="0" fontId="2" fillId="0" borderId="1" xfId="0" applyFont="1" applyBorder="1" applyAlignment="1">
      <alignment horizontal="left" vertical="center" wrapText="1"/>
    </xf>
    <xf numFmtId="0" fontId="9" fillId="0" borderId="1" xfId="0" applyFont="1" applyBorder="1" applyAlignment="1">
      <alignment horizontal="center" vertical="center" wrapText="1"/>
    </xf>
    <xf numFmtId="0" fontId="0" fillId="0" borderId="1" xfId="3" applyFont="1" applyBorder="1" applyAlignment="1">
      <alignment horizontal="center" vertical="top" wrapText="1"/>
    </xf>
    <xf numFmtId="0" fontId="0" fillId="5" borderId="1" xfId="0" applyFill="1" applyBorder="1" applyAlignment="1">
      <alignment horizontal="center" vertical="center" wrapText="1"/>
    </xf>
    <xf numFmtId="0" fontId="0" fillId="6" borderId="1" xfId="0" applyFill="1" applyBorder="1" applyAlignment="1">
      <alignment horizontal="center" vertical="center" wrapText="1"/>
    </xf>
    <xf numFmtId="0" fontId="0" fillId="4" borderId="1" xfId="0" applyFill="1" applyBorder="1" applyAlignment="1">
      <alignment horizontal="center" vertical="center" wrapText="1"/>
    </xf>
    <xf numFmtId="0" fontId="0" fillId="2" borderId="1" xfId="0" applyFill="1" applyBorder="1" applyAlignment="1">
      <alignment horizontal="center" vertical="center" wrapText="1"/>
    </xf>
    <xf numFmtId="0" fontId="0" fillId="7" borderId="1" xfId="0" applyFill="1" applyBorder="1" applyAlignment="1">
      <alignment horizontal="center" vertical="center" wrapText="1"/>
    </xf>
    <xf numFmtId="0" fontId="0" fillId="6" borderId="1" xfId="0" applyFill="1" applyBorder="1" applyAlignment="1">
      <alignment horizontal="center" vertical="center"/>
    </xf>
    <xf numFmtId="0" fontId="0" fillId="5" borderId="1" xfId="0" applyFill="1" applyBorder="1" applyAlignment="1">
      <alignment horizontal="center" vertical="center"/>
    </xf>
    <xf numFmtId="0" fontId="0" fillId="7"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3" fontId="0" fillId="0" borderId="3" xfId="0" applyNumberFormat="1" applyBorder="1" applyAlignment="1">
      <alignment horizontal="right" vertical="center"/>
    </xf>
  </cellXfs>
  <cellStyles count="4">
    <cellStyle name="Měna" xfId="2" builtinId="4"/>
    <cellStyle name="Normální" xfId="0" builtinId="0"/>
    <cellStyle name="normální 2" xfId="3" xr:uid="{0D5A3CBC-3B0F-4B50-8A1A-BD15B5B88684}"/>
    <cellStyle name="Normální 3" xfId="1" xr:uid="{00000000-0005-0000-0000-000001000000}"/>
  </cellStyles>
  <dxfs count="0"/>
  <tableStyles count="0" defaultTableStyle="TableStyleMedium2" defaultPivotStyle="PivotStyleLight16"/>
  <colors>
    <mruColors>
      <color rgb="FFFFCC00"/>
      <color rgb="FF33CC33"/>
      <color rgb="FFFFFF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O267"/>
  <sheetViews>
    <sheetView tabSelected="1" zoomScale="80" zoomScaleNormal="80" workbookViewId="0">
      <pane xSplit="3" ySplit="2" topLeftCell="D3" activePane="bottomRight" state="frozen"/>
      <selection pane="topRight" activeCell="D1" sqref="D1"/>
      <selection pane="bottomLeft" activeCell="A3" sqref="A3"/>
      <selection pane="bottomRight" activeCell="A2" sqref="A2"/>
    </sheetView>
  </sheetViews>
  <sheetFormatPr defaultColWidth="9.140625" defaultRowHeight="15" x14ac:dyDescent="0.25"/>
  <cols>
    <col min="1" max="1" width="15.85546875" style="39" customWidth="1"/>
    <col min="2" max="2" width="30.7109375" style="40" customWidth="1"/>
    <col min="3" max="3" width="21.28515625" style="39" customWidth="1"/>
    <col min="4" max="4" width="46" style="41" customWidth="1"/>
    <col min="5" max="5" width="20.7109375" style="17" customWidth="1"/>
    <col min="6" max="8" width="27.7109375" style="18" customWidth="1"/>
    <col min="9" max="9" width="16" style="39" customWidth="1"/>
    <col min="10" max="10" width="24" style="18" customWidth="1"/>
    <col min="11" max="11" width="27.7109375" style="17" customWidth="1"/>
    <col min="12" max="12" width="21.5703125" style="18" customWidth="1"/>
    <col min="13" max="13" width="21.42578125" style="18" customWidth="1"/>
    <col min="14" max="16384" width="9.140625" style="1"/>
  </cols>
  <sheetData>
    <row r="1" spans="1:13" ht="22.15" customHeight="1" x14ac:dyDescent="0.25">
      <c r="A1" s="23" t="s">
        <v>722</v>
      </c>
      <c r="B1" s="24"/>
      <c r="C1" s="25"/>
      <c r="D1" s="21"/>
      <c r="E1" s="16"/>
      <c r="F1" s="64" t="s">
        <v>0</v>
      </c>
      <c r="G1" s="65"/>
      <c r="H1" s="65"/>
      <c r="I1" s="65" t="s">
        <v>1</v>
      </c>
      <c r="J1" s="65"/>
      <c r="K1" s="66"/>
      <c r="L1" s="65"/>
    </row>
    <row r="2" spans="1:13" s="2" customFormat="1" ht="43.9" customHeight="1" x14ac:dyDescent="0.25">
      <c r="A2" s="19" t="s">
        <v>2</v>
      </c>
      <c r="B2" s="19" t="s">
        <v>3</v>
      </c>
      <c r="C2" s="19" t="s">
        <v>4</v>
      </c>
      <c r="D2" s="19" t="s">
        <v>5</v>
      </c>
      <c r="E2" s="14" t="s">
        <v>6</v>
      </c>
      <c r="F2" s="19" t="s">
        <v>7</v>
      </c>
      <c r="G2" s="19" t="s">
        <v>8</v>
      </c>
      <c r="H2" s="19" t="s">
        <v>9</v>
      </c>
      <c r="I2" s="19" t="s">
        <v>10</v>
      </c>
      <c r="J2" s="19" t="s">
        <v>11</v>
      </c>
      <c r="K2" s="14" t="s">
        <v>582</v>
      </c>
      <c r="L2" s="19" t="s">
        <v>12</v>
      </c>
      <c r="M2" s="19" t="s">
        <v>668</v>
      </c>
    </row>
    <row r="3" spans="1:13" ht="99.95" customHeight="1" x14ac:dyDescent="0.25">
      <c r="A3" s="25" t="s">
        <v>13</v>
      </c>
      <c r="B3" s="24" t="s">
        <v>21</v>
      </c>
      <c r="C3" s="25" t="s">
        <v>15</v>
      </c>
      <c r="D3" s="21" t="s">
        <v>22</v>
      </c>
      <c r="E3" s="26">
        <v>513464</v>
      </c>
      <c r="F3" s="13" t="s">
        <v>17</v>
      </c>
      <c r="G3" s="13" t="s">
        <v>18</v>
      </c>
      <c r="H3" s="13" t="s">
        <v>19</v>
      </c>
      <c r="I3" s="56" t="s">
        <v>23</v>
      </c>
      <c r="J3" s="13" t="s">
        <v>15</v>
      </c>
      <c r="K3" s="13"/>
      <c r="L3" s="20"/>
      <c r="M3" s="13"/>
    </row>
    <row r="4" spans="1:13" ht="99.95" customHeight="1" x14ac:dyDescent="0.25">
      <c r="A4" s="25" t="s">
        <v>13</v>
      </c>
      <c r="B4" s="24" t="s">
        <v>14</v>
      </c>
      <c r="C4" s="25" t="s">
        <v>15</v>
      </c>
      <c r="D4" s="21" t="s">
        <v>16</v>
      </c>
      <c r="E4" s="26">
        <v>265000</v>
      </c>
      <c r="F4" s="13" t="s">
        <v>17</v>
      </c>
      <c r="G4" s="13" t="s">
        <v>18</v>
      </c>
      <c r="H4" s="13" t="s">
        <v>19</v>
      </c>
      <c r="I4" s="57" t="s">
        <v>20</v>
      </c>
      <c r="J4" s="13" t="s">
        <v>15</v>
      </c>
      <c r="K4" s="13"/>
      <c r="L4" s="20"/>
      <c r="M4" s="13"/>
    </row>
    <row r="5" spans="1:13" ht="99.95" customHeight="1" x14ac:dyDescent="0.25">
      <c r="A5" s="25" t="s">
        <v>24</v>
      </c>
      <c r="B5" s="24" t="s">
        <v>49</v>
      </c>
      <c r="C5" s="25" t="s">
        <v>15</v>
      </c>
      <c r="D5" s="21" t="s">
        <v>50</v>
      </c>
      <c r="E5" s="26">
        <v>235000000</v>
      </c>
      <c r="F5" s="13" t="s">
        <v>17</v>
      </c>
      <c r="G5" s="13" t="s">
        <v>27</v>
      </c>
      <c r="H5" s="13" t="s">
        <v>28</v>
      </c>
      <c r="I5" s="56" t="s">
        <v>23</v>
      </c>
      <c r="J5" s="13" t="s">
        <v>30</v>
      </c>
      <c r="K5" s="15">
        <v>226832256</v>
      </c>
      <c r="L5" s="13" t="s">
        <v>31</v>
      </c>
      <c r="M5" s="13"/>
    </row>
    <row r="6" spans="1:13" ht="99.95" customHeight="1" x14ac:dyDescent="0.25">
      <c r="A6" s="25" t="s">
        <v>24</v>
      </c>
      <c r="B6" s="24" t="s">
        <v>70</v>
      </c>
      <c r="C6" s="25" t="s">
        <v>15</v>
      </c>
      <c r="D6" s="21" t="s">
        <v>71</v>
      </c>
      <c r="E6" s="26">
        <v>40000000</v>
      </c>
      <c r="F6" s="13" t="s">
        <v>17</v>
      </c>
      <c r="G6" s="13" t="s">
        <v>27</v>
      </c>
      <c r="H6" s="13" t="s">
        <v>28</v>
      </c>
      <c r="I6" s="56" t="s">
        <v>23</v>
      </c>
      <c r="J6" s="13" t="s">
        <v>30</v>
      </c>
      <c r="K6" s="15">
        <v>33099128</v>
      </c>
      <c r="L6" s="13" t="s">
        <v>31</v>
      </c>
      <c r="M6" s="13"/>
    </row>
    <row r="7" spans="1:13" ht="99.95" customHeight="1" x14ac:dyDescent="0.25">
      <c r="A7" s="25" t="s">
        <v>24</v>
      </c>
      <c r="B7" s="24" t="s">
        <v>43</v>
      </c>
      <c r="C7" s="25" t="s">
        <v>15</v>
      </c>
      <c r="D7" s="21" t="s">
        <v>38</v>
      </c>
      <c r="E7" s="26">
        <v>28700000</v>
      </c>
      <c r="F7" s="13" t="s">
        <v>17</v>
      </c>
      <c r="G7" s="13" t="s">
        <v>27</v>
      </c>
      <c r="H7" s="13" t="s">
        <v>684</v>
      </c>
      <c r="I7" s="56" t="s">
        <v>23</v>
      </c>
      <c r="J7" s="13" t="s">
        <v>42</v>
      </c>
      <c r="K7" s="15">
        <v>10086640.16</v>
      </c>
      <c r="L7" s="13"/>
      <c r="M7" s="13"/>
    </row>
    <row r="8" spans="1:13" ht="99.95" customHeight="1" x14ac:dyDescent="0.25">
      <c r="A8" s="25" t="s">
        <v>24</v>
      </c>
      <c r="B8" s="24" t="s">
        <v>48</v>
      </c>
      <c r="C8" s="25" t="s">
        <v>15</v>
      </c>
      <c r="D8" s="21" t="s">
        <v>38</v>
      </c>
      <c r="E8" s="26">
        <v>136000000</v>
      </c>
      <c r="F8" s="13" t="s">
        <v>17</v>
      </c>
      <c r="G8" s="13" t="s">
        <v>27</v>
      </c>
      <c r="H8" s="13" t="s">
        <v>684</v>
      </c>
      <c r="I8" s="56" t="s">
        <v>23</v>
      </c>
      <c r="J8" s="13" t="s">
        <v>42</v>
      </c>
      <c r="K8" s="15">
        <v>107100647.56</v>
      </c>
      <c r="L8" s="13"/>
      <c r="M8" s="13"/>
    </row>
    <row r="9" spans="1:13" ht="99.95" customHeight="1" x14ac:dyDescent="0.25">
      <c r="A9" s="25" t="s">
        <v>24</v>
      </c>
      <c r="B9" s="24" t="s">
        <v>67</v>
      </c>
      <c r="C9" s="25" t="s">
        <v>15</v>
      </c>
      <c r="D9" s="21" t="s">
        <v>38</v>
      </c>
      <c r="E9" s="26">
        <v>100000000</v>
      </c>
      <c r="F9" s="13" t="s">
        <v>17</v>
      </c>
      <c r="G9" s="13" t="s">
        <v>27</v>
      </c>
      <c r="H9" s="13" t="s">
        <v>684</v>
      </c>
      <c r="I9" s="56" t="s">
        <v>23</v>
      </c>
      <c r="J9" s="13" t="s">
        <v>42</v>
      </c>
      <c r="K9" s="15">
        <v>75743755.209999993</v>
      </c>
      <c r="L9" s="13"/>
      <c r="M9" s="13"/>
    </row>
    <row r="10" spans="1:13" ht="99.95" customHeight="1" x14ac:dyDescent="0.25">
      <c r="A10" s="25" t="s">
        <v>24</v>
      </c>
      <c r="B10" s="24" t="s">
        <v>73</v>
      </c>
      <c r="C10" s="25" t="s">
        <v>15</v>
      </c>
      <c r="D10" s="21" t="s">
        <v>38</v>
      </c>
      <c r="E10" s="26">
        <v>75000000</v>
      </c>
      <c r="F10" s="13" t="s">
        <v>17</v>
      </c>
      <c r="G10" s="13" t="s">
        <v>27</v>
      </c>
      <c r="H10" s="13" t="s">
        <v>684</v>
      </c>
      <c r="I10" s="56" t="s">
        <v>23</v>
      </c>
      <c r="J10" s="13" t="s">
        <v>362</v>
      </c>
      <c r="K10" s="15"/>
      <c r="L10" s="13"/>
      <c r="M10" s="13"/>
    </row>
    <row r="11" spans="1:13" ht="99.95" customHeight="1" x14ac:dyDescent="0.25">
      <c r="A11" s="25" t="s">
        <v>24</v>
      </c>
      <c r="B11" s="24" t="s">
        <v>76</v>
      </c>
      <c r="C11" s="25" t="s">
        <v>15</v>
      </c>
      <c r="D11" s="21" t="s">
        <v>38</v>
      </c>
      <c r="E11" s="26">
        <v>18000000</v>
      </c>
      <c r="F11" s="13" t="s">
        <v>17</v>
      </c>
      <c r="G11" s="13" t="s">
        <v>27</v>
      </c>
      <c r="H11" s="13" t="s">
        <v>684</v>
      </c>
      <c r="I11" s="56" t="s">
        <v>23</v>
      </c>
      <c r="J11" s="13" t="s">
        <v>42</v>
      </c>
      <c r="K11" s="15">
        <v>14933322.689999999</v>
      </c>
      <c r="L11" s="13"/>
      <c r="M11" s="13"/>
    </row>
    <row r="12" spans="1:13" ht="99.95" customHeight="1" x14ac:dyDescent="0.25">
      <c r="A12" s="25" t="s">
        <v>24</v>
      </c>
      <c r="B12" s="24" t="s">
        <v>80</v>
      </c>
      <c r="C12" s="25" t="s">
        <v>15</v>
      </c>
      <c r="D12" s="21" t="s">
        <v>38</v>
      </c>
      <c r="E12" s="26">
        <v>135000000</v>
      </c>
      <c r="F12" s="13" t="s">
        <v>17</v>
      </c>
      <c r="G12" s="13" t="s">
        <v>27</v>
      </c>
      <c r="H12" s="13" t="s">
        <v>684</v>
      </c>
      <c r="I12" s="56" t="s">
        <v>23</v>
      </c>
      <c r="J12" s="13" t="s">
        <v>42</v>
      </c>
      <c r="K12" s="15">
        <v>46653729.889999993</v>
      </c>
      <c r="L12" s="13"/>
      <c r="M12" s="13"/>
    </row>
    <row r="13" spans="1:13" ht="99.95" customHeight="1" x14ac:dyDescent="0.25">
      <c r="A13" s="25" t="s">
        <v>24</v>
      </c>
      <c r="B13" s="24" t="s">
        <v>81</v>
      </c>
      <c r="C13" s="25" t="s">
        <v>15</v>
      </c>
      <c r="D13" s="21" t="s">
        <v>38</v>
      </c>
      <c r="E13" s="26">
        <v>35000000</v>
      </c>
      <c r="F13" s="13" t="s">
        <v>17</v>
      </c>
      <c r="G13" s="13" t="s">
        <v>27</v>
      </c>
      <c r="H13" s="13" t="s">
        <v>684</v>
      </c>
      <c r="I13" s="56" t="s">
        <v>23</v>
      </c>
      <c r="J13" s="13" t="s">
        <v>42</v>
      </c>
      <c r="K13" s="15">
        <v>35205249.890000001</v>
      </c>
      <c r="L13" s="13"/>
      <c r="M13" s="13"/>
    </row>
    <row r="14" spans="1:13" ht="99.95" customHeight="1" x14ac:dyDescent="0.25">
      <c r="A14" s="25" t="s">
        <v>24</v>
      </c>
      <c r="B14" s="24" t="s">
        <v>82</v>
      </c>
      <c r="C14" s="25" t="s">
        <v>15</v>
      </c>
      <c r="D14" s="21" t="s">
        <v>38</v>
      </c>
      <c r="E14" s="26">
        <v>58000000</v>
      </c>
      <c r="F14" s="13" t="s">
        <v>17</v>
      </c>
      <c r="G14" s="13" t="s">
        <v>27</v>
      </c>
      <c r="H14" s="13" t="s">
        <v>684</v>
      </c>
      <c r="I14" s="56" t="s">
        <v>23</v>
      </c>
      <c r="J14" s="13" t="s">
        <v>42</v>
      </c>
      <c r="K14" s="15">
        <v>32180787.57</v>
      </c>
      <c r="L14" s="13"/>
      <c r="M14" s="13"/>
    </row>
    <row r="15" spans="1:13" ht="99.95" customHeight="1" x14ac:dyDescent="0.25">
      <c r="A15" s="25" t="s">
        <v>24</v>
      </c>
      <c r="B15" s="24" t="s">
        <v>83</v>
      </c>
      <c r="C15" s="25" t="s">
        <v>15</v>
      </c>
      <c r="D15" s="21" t="s">
        <v>38</v>
      </c>
      <c r="E15" s="26">
        <v>47500000</v>
      </c>
      <c r="F15" s="13" t="s">
        <v>17</v>
      </c>
      <c r="G15" s="13" t="s">
        <v>27</v>
      </c>
      <c r="H15" s="13" t="s">
        <v>684</v>
      </c>
      <c r="I15" s="56" t="s">
        <v>23</v>
      </c>
      <c r="J15" s="13" t="s">
        <v>362</v>
      </c>
      <c r="K15" s="15"/>
      <c r="L15" s="13"/>
      <c r="M15" s="13"/>
    </row>
    <row r="16" spans="1:13" ht="99.95" customHeight="1" x14ac:dyDescent="0.25">
      <c r="A16" s="25" t="s">
        <v>24</v>
      </c>
      <c r="B16" s="24" t="s">
        <v>85</v>
      </c>
      <c r="C16" s="25" t="s">
        <v>15</v>
      </c>
      <c r="D16" s="21" t="s">
        <v>38</v>
      </c>
      <c r="E16" s="26">
        <v>105000000</v>
      </c>
      <c r="F16" s="13" t="s">
        <v>17</v>
      </c>
      <c r="G16" s="13" t="s">
        <v>27</v>
      </c>
      <c r="H16" s="13" t="s">
        <v>684</v>
      </c>
      <c r="I16" s="56" t="s">
        <v>23</v>
      </c>
      <c r="J16" s="13" t="s">
        <v>42</v>
      </c>
      <c r="K16" s="15">
        <v>54965338.57</v>
      </c>
      <c r="L16" s="13"/>
      <c r="M16" s="13"/>
    </row>
    <row r="17" spans="1:13" ht="99.95" customHeight="1" x14ac:dyDescent="0.25">
      <c r="A17" s="25" t="s">
        <v>24</v>
      </c>
      <c r="B17" s="24" t="s">
        <v>86</v>
      </c>
      <c r="C17" s="25" t="s">
        <v>15</v>
      </c>
      <c r="D17" s="21" t="s">
        <v>38</v>
      </c>
      <c r="E17" s="26">
        <v>65400000</v>
      </c>
      <c r="F17" s="13" t="s">
        <v>17</v>
      </c>
      <c r="G17" s="13" t="s">
        <v>27</v>
      </c>
      <c r="H17" s="13" t="s">
        <v>684</v>
      </c>
      <c r="I17" s="56" t="s">
        <v>23</v>
      </c>
      <c r="J17" s="13" t="s">
        <v>42</v>
      </c>
      <c r="K17" s="15">
        <f>37661070.85+5455712.19</f>
        <v>43116783.039999999</v>
      </c>
      <c r="L17" s="13"/>
      <c r="M17" s="13"/>
    </row>
    <row r="18" spans="1:13" ht="99.95" customHeight="1" x14ac:dyDescent="0.25">
      <c r="A18" s="25" t="s">
        <v>24</v>
      </c>
      <c r="B18" s="24" t="s">
        <v>52</v>
      </c>
      <c r="C18" s="25" t="s">
        <v>15</v>
      </c>
      <c r="D18" s="21" t="s">
        <v>38</v>
      </c>
      <c r="E18" s="26">
        <v>51127744.840000004</v>
      </c>
      <c r="F18" s="13" t="s">
        <v>17</v>
      </c>
      <c r="G18" s="13" t="s">
        <v>27</v>
      </c>
      <c r="H18" s="13" t="s">
        <v>683</v>
      </c>
      <c r="I18" s="56" t="s">
        <v>23</v>
      </c>
      <c r="J18" s="13" t="s">
        <v>39</v>
      </c>
      <c r="K18" s="15">
        <v>43380167.020000003</v>
      </c>
      <c r="L18" s="13" t="s">
        <v>40</v>
      </c>
      <c r="M18" s="13"/>
    </row>
    <row r="19" spans="1:13" ht="99.95" customHeight="1" x14ac:dyDescent="0.25">
      <c r="A19" s="25" t="s">
        <v>24</v>
      </c>
      <c r="B19" s="24" t="s">
        <v>53</v>
      </c>
      <c r="C19" s="25" t="s">
        <v>15</v>
      </c>
      <c r="D19" s="21" t="s">
        <v>38</v>
      </c>
      <c r="E19" s="26">
        <v>24889286.219999999</v>
      </c>
      <c r="F19" s="13" t="s">
        <v>17</v>
      </c>
      <c r="G19" s="13" t="s">
        <v>27</v>
      </c>
      <c r="H19" s="13" t="s">
        <v>683</v>
      </c>
      <c r="I19" s="56" t="s">
        <v>23</v>
      </c>
      <c r="J19" s="13" t="s">
        <v>39</v>
      </c>
      <c r="K19" s="15">
        <v>21155893.289999999</v>
      </c>
      <c r="L19" s="13" t="s">
        <v>40</v>
      </c>
      <c r="M19" s="13"/>
    </row>
    <row r="20" spans="1:13" ht="99.95" customHeight="1" x14ac:dyDescent="0.25">
      <c r="A20" s="25" t="s">
        <v>24</v>
      </c>
      <c r="B20" s="24" t="s">
        <v>25</v>
      </c>
      <c r="C20" s="25" t="s">
        <v>15</v>
      </c>
      <c r="D20" s="21" t="s">
        <v>26</v>
      </c>
      <c r="E20" s="26">
        <v>631474000</v>
      </c>
      <c r="F20" s="13" t="s">
        <v>17</v>
      </c>
      <c r="G20" s="13" t="s">
        <v>27</v>
      </c>
      <c r="H20" s="13" t="s">
        <v>28</v>
      </c>
      <c r="I20" s="57" t="s">
        <v>20</v>
      </c>
      <c r="J20" s="13" t="s">
        <v>30</v>
      </c>
      <c r="K20" s="15">
        <v>625318000</v>
      </c>
      <c r="L20" s="13" t="s">
        <v>31</v>
      </c>
      <c r="M20" s="13"/>
    </row>
    <row r="21" spans="1:13" ht="99.95" customHeight="1" x14ac:dyDescent="0.25">
      <c r="A21" s="25" t="s">
        <v>24</v>
      </c>
      <c r="B21" s="24" t="s">
        <v>68</v>
      </c>
      <c r="C21" s="25" t="s">
        <v>15</v>
      </c>
      <c r="D21" s="21" t="s">
        <v>69</v>
      </c>
      <c r="E21" s="26">
        <v>838797000</v>
      </c>
      <c r="F21" s="13" t="s">
        <v>17</v>
      </c>
      <c r="G21" s="13" t="s">
        <v>27</v>
      </c>
      <c r="H21" s="13" t="s">
        <v>28</v>
      </c>
      <c r="I21" s="57" t="s">
        <v>20</v>
      </c>
      <c r="J21" s="13" t="s">
        <v>30</v>
      </c>
      <c r="K21" s="15">
        <v>838797000</v>
      </c>
      <c r="L21" s="13" t="s">
        <v>31</v>
      </c>
      <c r="M21" s="13"/>
    </row>
    <row r="22" spans="1:13" ht="99.95" customHeight="1" x14ac:dyDescent="0.25">
      <c r="A22" s="25" t="s">
        <v>24</v>
      </c>
      <c r="B22" s="24" t="s">
        <v>102</v>
      </c>
      <c r="C22" s="25" t="s">
        <v>15</v>
      </c>
      <c r="D22" s="21" t="s">
        <v>103</v>
      </c>
      <c r="E22" s="26">
        <v>880000000</v>
      </c>
      <c r="F22" s="13" t="s">
        <v>17</v>
      </c>
      <c r="G22" s="13" t="s">
        <v>27</v>
      </c>
      <c r="H22" s="13" t="s">
        <v>28</v>
      </c>
      <c r="I22" s="57" t="s">
        <v>20</v>
      </c>
      <c r="J22" s="13" t="s">
        <v>30</v>
      </c>
      <c r="K22" s="15">
        <v>409694500</v>
      </c>
      <c r="L22" s="13" t="s">
        <v>31</v>
      </c>
      <c r="M22" s="13"/>
    </row>
    <row r="23" spans="1:13" ht="99.95" customHeight="1" x14ac:dyDescent="0.25">
      <c r="A23" s="25" t="s">
        <v>24</v>
      </c>
      <c r="B23" s="24" t="s">
        <v>44</v>
      </c>
      <c r="C23" s="25" t="s">
        <v>15</v>
      </c>
      <c r="D23" s="21" t="s">
        <v>38</v>
      </c>
      <c r="E23" s="26">
        <v>97000000</v>
      </c>
      <c r="F23" s="13" t="s">
        <v>17</v>
      </c>
      <c r="G23" s="13" t="s">
        <v>27</v>
      </c>
      <c r="H23" s="13" t="s">
        <v>684</v>
      </c>
      <c r="I23" s="57" t="s">
        <v>20</v>
      </c>
      <c r="J23" s="13" t="s">
        <v>42</v>
      </c>
      <c r="K23" s="16" t="s">
        <v>690</v>
      </c>
      <c r="L23" s="13"/>
      <c r="M23" s="13" t="s">
        <v>694</v>
      </c>
    </row>
    <row r="24" spans="1:13" ht="99.95" customHeight="1" x14ac:dyDescent="0.25">
      <c r="A24" s="25" t="s">
        <v>24</v>
      </c>
      <c r="B24" s="24" t="s">
        <v>72</v>
      </c>
      <c r="C24" s="25" t="s">
        <v>15</v>
      </c>
      <c r="D24" s="21" t="s">
        <v>38</v>
      </c>
      <c r="E24" s="26">
        <v>45000000</v>
      </c>
      <c r="F24" s="13" t="s">
        <v>17</v>
      </c>
      <c r="G24" s="13" t="s">
        <v>27</v>
      </c>
      <c r="H24" s="13" t="s">
        <v>684</v>
      </c>
      <c r="I24" s="57" t="s">
        <v>20</v>
      </c>
      <c r="J24" s="13" t="s">
        <v>42</v>
      </c>
      <c r="K24" s="16" t="s">
        <v>690</v>
      </c>
      <c r="L24" s="13"/>
      <c r="M24" s="13" t="s">
        <v>694</v>
      </c>
    </row>
    <row r="25" spans="1:13" ht="99.95" customHeight="1" x14ac:dyDescent="0.25">
      <c r="A25" s="25" t="s">
        <v>24</v>
      </c>
      <c r="B25" s="24" t="s">
        <v>51</v>
      </c>
      <c r="C25" s="25" t="s">
        <v>15</v>
      </c>
      <c r="D25" s="21" t="s">
        <v>38</v>
      </c>
      <c r="E25" s="26">
        <v>85000000</v>
      </c>
      <c r="F25" s="13" t="s">
        <v>17</v>
      </c>
      <c r="G25" s="13" t="s">
        <v>27</v>
      </c>
      <c r="H25" s="13" t="s">
        <v>683</v>
      </c>
      <c r="I25" s="57" t="s">
        <v>20</v>
      </c>
      <c r="J25" s="13" t="s">
        <v>39</v>
      </c>
      <c r="K25" s="16" t="s">
        <v>690</v>
      </c>
      <c r="L25" s="13" t="s">
        <v>40</v>
      </c>
      <c r="M25" s="13" t="s">
        <v>694</v>
      </c>
    </row>
    <row r="26" spans="1:13" ht="99.95" customHeight="1" x14ac:dyDescent="0.25">
      <c r="A26" s="25" t="s">
        <v>24</v>
      </c>
      <c r="B26" s="24" t="s">
        <v>54</v>
      </c>
      <c r="C26" s="25" t="s">
        <v>15</v>
      </c>
      <c r="D26" s="21" t="s">
        <v>38</v>
      </c>
      <c r="E26" s="26">
        <v>36675101</v>
      </c>
      <c r="F26" s="13" t="s">
        <v>17</v>
      </c>
      <c r="G26" s="13" t="s">
        <v>27</v>
      </c>
      <c r="H26" s="13" t="s">
        <v>683</v>
      </c>
      <c r="I26" s="57" t="s">
        <v>20</v>
      </c>
      <c r="J26" s="13" t="s">
        <v>39</v>
      </c>
      <c r="K26" s="16" t="s">
        <v>690</v>
      </c>
      <c r="L26" s="13" t="s">
        <v>40</v>
      </c>
      <c r="M26" s="13" t="s">
        <v>694</v>
      </c>
    </row>
    <row r="27" spans="1:13" ht="99.95" customHeight="1" x14ac:dyDescent="0.25">
      <c r="A27" s="25" t="s">
        <v>24</v>
      </c>
      <c r="B27" s="24" t="s">
        <v>62</v>
      </c>
      <c r="C27" s="25" t="s">
        <v>15</v>
      </c>
      <c r="D27" s="21" t="s">
        <v>63</v>
      </c>
      <c r="E27" s="26">
        <v>445112512.74000001</v>
      </c>
      <c r="F27" s="13" t="s">
        <v>17</v>
      </c>
      <c r="G27" s="13" t="s">
        <v>27</v>
      </c>
      <c r="H27" s="13" t="s">
        <v>683</v>
      </c>
      <c r="I27" s="57" t="s">
        <v>20</v>
      </c>
      <c r="J27" s="13" t="s">
        <v>39</v>
      </c>
      <c r="K27" s="16" t="s">
        <v>690</v>
      </c>
      <c r="L27" s="13" t="s">
        <v>40</v>
      </c>
      <c r="M27" s="13" t="s">
        <v>694</v>
      </c>
    </row>
    <row r="28" spans="1:13" ht="99.95" customHeight="1" x14ac:dyDescent="0.25">
      <c r="A28" s="25" t="s">
        <v>24</v>
      </c>
      <c r="B28" s="24" t="s">
        <v>64</v>
      </c>
      <c r="C28" s="25" t="s">
        <v>15</v>
      </c>
      <c r="D28" s="21" t="s">
        <v>38</v>
      </c>
      <c r="E28" s="26">
        <v>45000000</v>
      </c>
      <c r="F28" s="13" t="s">
        <v>17</v>
      </c>
      <c r="G28" s="13" t="s">
        <v>27</v>
      </c>
      <c r="H28" s="13" t="s">
        <v>683</v>
      </c>
      <c r="I28" s="57" t="s">
        <v>20</v>
      </c>
      <c r="J28" s="13" t="s">
        <v>39</v>
      </c>
      <c r="K28" s="16" t="s">
        <v>690</v>
      </c>
      <c r="L28" s="13" t="s">
        <v>40</v>
      </c>
      <c r="M28" s="13" t="s">
        <v>694</v>
      </c>
    </row>
    <row r="29" spans="1:13" ht="99.95" customHeight="1" x14ac:dyDescent="0.25">
      <c r="A29" s="25" t="s">
        <v>24</v>
      </c>
      <c r="B29" s="24" t="s">
        <v>66</v>
      </c>
      <c r="C29" s="25" t="s">
        <v>15</v>
      </c>
      <c r="D29" s="21" t="s">
        <v>63</v>
      </c>
      <c r="E29" s="26">
        <v>284719680</v>
      </c>
      <c r="F29" s="13" t="s">
        <v>17</v>
      </c>
      <c r="G29" s="13" t="s">
        <v>27</v>
      </c>
      <c r="H29" s="13" t="s">
        <v>683</v>
      </c>
      <c r="I29" s="57" t="s">
        <v>20</v>
      </c>
      <c r="J29" s="13" t="s">
        <v>39</v>
      </c>
      <c r="K29" s="16" t="s">
        <v>690</v>
      </c>
      <c r="L29" s="13" t="s">
        <v>40</v>
      </c>
      <c r="M29" s="13" t="s">
        <v>694</v>
      </c>
    </row>
    <row r="30" spans="1:13" ht="99.95" customHeight="1" x14ac:dyDescent="0.25">
      <c r="A30" s="25" t="s">
        <v>24</v>
      </c>
      <c r="B30" s="24" t="s">
        <v>75</v>
      </c>
      <c r="C30" s="25" t="s">
        <v>15</v>
      </c>
      <c r="D30" s="21" t="s">
        <v>38</v>
      </c>
      <c r="E30" s="26">
        <v>108000000</v>
      </c>
      <c r="F30" s="13" t="s">
        <v>17</v>
      </c>
      <c r="G30" s="13" t="s">
        <v>27</v>
      </c>
      <c r="H30" s="13" t="s">
        <v>683</v>
      </c>
      <c r="I30" s="57" t="s">
        <v>20</v>
      </c>
      <c r="J30" s="13" t="s">
        <v>39</v>
      </c>
      <c r="K30" s="16" t="s">
        <v>690</v>
      </c>
      <c r="L30" s="13" t="s">
        <v>40</v>
      </c>
      <c r="M30" s="13" t="s">
        <v>694</v>
      </c>
    </row>
    <row r="31" spans="1:13" ht="99.95" customHeight="1" x14ac:dyDescent="0.25">
      <c r="A31" s="25" t="s">
        <v>24</v>
      </c>
      <c r="B31" s="24" t="s">
        <v>104</v>
      </c>
      <c r="C31" s="25" t="s">
        <v>105</v>
      </c>
      <c r="D31" s="21" t="s">
        <v>106</v>
      </c>
      <c r="E31" s="27" t="s">
        <v>107</v>
      </c>
      <c r="F31" s="13" t="s">
        <v>17</v>
      </c>
      <c r="G31" s="13" t="s">
        <v>27</v>
      </c>
      <c r="H31" s="13" t="s">
        <v>35</v>
      </c>
      <c r="I31" s="57" t="s">
        <v>20</v>
      </c>
      <c r="J31" s="13" t="s">
        <v>15</v>
      </c>
      <c r="K31" s="15"/>
      <c r="L31" s="13"/>
      <c r="M31" s="13"/>
    </row>
    <row r="32" spans="1:13" ht="99.95" customHeight="1" x14ac:dyDescent="0.25">
      <c r="A32" s="25" t="s">
        <v>24</v>
      </c>
      <c r="B32" s="24" t="s">
        <v>94</v>
      </c>
      <c r="C32" s="25" t="s">
        <v>15</v>
      </c>
      <c r="D32" s="21" t="s">
        <v>95</v>
      </c>
      <c r="E32" s="26">
        <v>589791000</v>
      </c>
      <c r="F32" s="13" t="s">
        <v>17</v>
      </c>
      <c r="G32" s="13" t="s">
        <v>27</v>
      </c>
      <c r="H32" s="13" t="s">
        <v>28</v>
      </c>
      <c r="I32" s="58" t="s">
        <v>29</v>
      </c>
      <c r="J32" s="13" t="s">
        <v>30</v>
      </c>
      <c r="K32" s="15">
        <v>589791000</v>
      </c>
      <c r="L32" s="13" t="s">
        <v>31</v>
      </c>
      <c r="M32" s="13"/>
    </row>
    <row r="33" spans="1:13" ht="99.95" customHeight="1" x14ac:dyDescent="0.25">
      <c r="A33" s="25" t="s">
        <v>24</v>
      </c>
      <c r="B33" s="24" t="s">
        <v>41</v>
      </c>
      <c r="C33" s="25" t="s">
        <v>15</v>
      </c>
      <c r="D33" s="21" t="s">
        <v>38</v>
      </c>
      <c r="E33" s="26">
        <v>39000000</v>
      </c>
      <c r="F33" s="13" t="s">
        <v>17</v>
      </c>
      <c r="G33" s="13" t="s">
        <v>27</v>
      </c>
      <c r="H33" s="13" t="s">
        <v>684</v>
      </c>
      <c r="I33" s="58" t="s">
        <v>29</v>
      </c>
      <c r="J33" s="13" t="s">
        <v>42</v>
      </c>
      <c r="K33" s="13"/>
      <c r="L33" s="13"/>
      <c r="M33" s="13"/>
    </row>
    <row r="34" spans="1:13" ht="99.95" customHeight="1" x14ac:dyDescent="0.25">
      <c r="A34" s="25" t="s">
        <v>24</v>
      </c>
      <c r="B34" s="24" t="s">
        <v>65</v>
      </c>
      <c r="C34" s="25" t="s">
        <v>15</v>
      </c>
      <c r="D34" s="21" t="s">
        <v>63</v>
      </c>
      <c r="E34" s="26">
        <v>50000000</v>
      </c>
      <c r="F34" s="13" t="s">
        <v>17</v>
      </c>
      <c r="G34" s="13" t="s">
        <v>27</v>
      </c>
      <c r="H34" s="13" t="s">
        <v>684</v>
      </c>
      <c r="I34" s="58" t="s">
        <v>29</v>
      </c>
      <c r="J34" s="13" t="s">
        <v>42</v>
      </c>
      <c r="K34" s="13"/>
      <c r="L34" s="13"/>
      <c r="M34" s="13"/>
    </row>
    <row r="35" spans="1:13" ht="99.95" customHeight="1" x14ac:dyDescent="0.25">
      <c r="A35" s="25" t="s">
        <v>24</v>
      </c>
      <c r="B35" s="24" t="s">
        <v>77</v>
      </c>
      <c r="C35" s="25" t="s">
        <v>15</v>
      </c>
      <c r="D35" s="21" t="s">
        <v>38</v>
      </c>
      <c r="E35" s="26">
        <v>30000000</v>
      </c>
      <c r="F35" s="13" t="s">
        <v>17</v>
      </c>
      <c r="G35" s="13" t="s">
        <v>27</v>
      </c>
      <c r="H35" s="13" t="s">
        <v>684</v>
      </c>
      <c r="I35" s="58" t="s">
        <v>29</v>
      </c>
      <c r="J35" s="13" t="s">
        <v>42</v>
      </c>
      <c r="K35" s="13"/>
      <c r="L35" s="13"/>
      <c r="M35" s="13"/>
    </row>
    <row r="36" spans="1:13" ht="99.95" customHeight="1" x14ac:dyDescent="0.25">
      <c r="A36" s="25" t="s">
        <v>24</v>
      </c>
      <c r="B36" s="24" t="s">
        <v>100</v>
      </c>
      <c r="C36" s="25" t="s">
        <v>15</v>
      </c>
      <c r="D36" s="21" t="s">
        <v>38</v>
      </c>
      <c r="E36" s="26">
        <v>8000000</v>
      </c>
      <c r="F36" s="13" t="s">
        <v>17</v>
      </c>
      <c r="G36" s="13" t="s">
        <v>27</v>
      </c>
      <c r="H36" s="13" t="s">
        <v>684</v>
      </c>
      <c r="I36" s="58" t="s">
        <v>29</v>
      </c>
      <c r="J36" s="13" t="s">
        <v>42</v>
      </c>
      <c r="K36" s="13"/>
      <c r="L36" s="13"/>
      <c r="M36" s="13"/>
    </row>
    <row r="37" spans="1:13" ht="99.95" customHeight="1" x14ac:dyDescent="0.25">
      <c r="A37" s="25" t="s">
        <v>24</v>
      </c>
      <c r="B37" s="53" t="s">
        <v>37</v>
      </c>
      <c r="C37" s="25" t="s">
        <v>15</v>
      </c>
      <c r="D37" s="21" t="s">
        <v>38</v>
      </c>
      <c r="E37" s="52">
        <v>60000000</v>
      </c>
      <c r="F37" s="13" t="s">
        <v>17</v>
      </c>
      <c r="G37" s="13" t="s">
        <v>27</v>
      </c>
      <c r="H37" s="13" t="s">
        <v>683</v>
      </c>
      <c r="I37" s="58" t="s">
        <v>29</v>
      </c>
      <c r="J37" s="13" t="s">
        <v>39</v>
      </c>
      <c r="K37" s="13"/>
      <c r="L37" s="13" t="s">
        <v>40</v>
      </c>
      <c r="M37" s="13"/>
    </row>
    <row r="38" spans="1:13" ht="99.95" customHeight="1" x14ac:dyDescent="0.25">
      <c r="A38" s="25" t="s">
        <v>24</v>
      </c>
      <c r="B38" s="24" t="s">
        <v>78</v>
      </c>
      <c r="C38" s="25" t="s">
        <v>15</v>
      </c>
      <c r="D38" s="21" t="s">
        <v>38</v>
      </c>
      <c r="E38" s="26">
        <v>96360576</v>
      </c>
      <c r="F38" s="13" t="s">
        <v>17</v>
      </c>
      <c r="G38" s="13" t="s">
        <v>27</v>
      </c>
      <c r="H38" s="13" t="s">
        <v>683</v>
      </c>
      <c r="I38" s="58" t="s">
        <v>29</v>
      </c>
      <c r="J38" s="13" t="s">
        <v>39</v>
      </c>
      <c r="K38" s="13"/>
      <c r="L38" s="13" t="s">
        <v>40</v>
      </c>
      <c r="M38" s="13"/>
    </row>
    <row r="39" spans="1:13" ht="99.95" customHeight="1" x14ac:dyDescent="0.25">
      <c r="A39" s="25" t="s">
        <v>24</v>
      </c>
      <c r="B39" s="24" t="s">
        <v>32</v>
      </c>
      <c r="C39" s="25" t="s">
        <v>33</v>
      </c>
      <c r="D39" s="21" t="s">
        <v>34</v>
      </c>
      <c r="E39" s="26">
        <v>200000000</v>
      </c>
      <c r="F39" s="13" t="s">
        <v>17</v>
      </c>
      <c r="G39" s="13" t="s">
        <v>27</v>
      </c>
      <c r="H39" s="13" t="s">
        <v>35</v>
      </c>
      <c r="I39" s="58" t="s">
        <v>29</v>
      </c>
      <c r="J39" s="13"/>
      <c r="K39" s="13"/>
      <c r="L39" s="13"/>
      <c r="M39" s="13" t="s">
        <v>672</v>
      </c>
    </row>
    <row r="40" spans="1:13" ht="99.95" customHeight="1" x14ac:dyDescent="0.25">
      <c r="A40" s="25" t="s">
        <v>24</v>
      </c>
      <c r="B40" s="24" t="s">
        <v>55</v>
      </c>
      <c r="C40" s="25" t="s">
        <v>15</v>
      </c>
      <c r="D40" s="21" t="s">
        <v>38</v>
      </c>
      <c r="E40" s="26">
        <v>156400000</v>
      </c>
      <c r="F40" s="13" t="s">
        <v>17</v>
      </c>
      <c r="G40" s="13" t="s">
        <v>27</v>
      </c>
      <c r="H40" s="13" t="s">
        <v>35</v>
      </c>
      <c r="I40" s="58" t="s">
        <v>29</v>
      </c>
      <c r="J40" s="13" t="s">
        <v>42</v>
      </c>
      <c r="K40" s="13"/>
      <c r="L40" s="13"/>
      <c r="M40" s="13"/>
    </row>
    <row r="41" spans="1:13" ht="99.95" customHeight="1" x14ac:dyDescent="0.25">
      <c r="A41" s="25" t="s">
        <v>24</v>
      </c>
      <c r="B41" s="24" t="s">
        <v>56</v>
      </c>
      <c r="C41" s="25" t="s">
        <v>57</v>
      </c>
      <c r="D41" s="21" t="s">
        <v>58</v>
      </c>
      <c r="E41" s="26">
        <v>70000000</v>
      </c>
      <c r="F41" s="13" t="s">
        <v>17</v>
      </c>
      <c r="G41" s="13" t="s">
        <v>27</v>
      </c>
      <c r="H41" s="13" t="s">
        <v>35</v>
      </c>
      <c r="I41" s="58" t="s">
        <v>29</v>
      </c>
      <c r="J41" s="13"/>
      <c r="K41" s="13"/>
      <c r="L41" s="13"/>
      <c r="M41" s="13" t="s">
        <v>672</v>
      </c>
    </row>
    <row r="42" spans="1:13" ht="99.95" customHeight="1" x14ac:dyDescent="0.25">
      <c r="A42" s="25" t="s">
        <v>24</v>
      </c>
      <c r="B42" s="24" t="s">
        <v>59</v>
      </c>
      <c r="C42" s="25" t="s">
        <v>15</v>
      </c>
      <c r="D42" s="21" t="s">
        <v>38</v>
      </c>
      <c r="E42" s="26">
        <v>20000000</v>
      </c>
      <c r="F42" s="13" t="s">
        <v>17</v>
      </c>
      <c r="G42" s="13" t="s">
        <v>27</v>
      </c>
      <c r="H42" s="13" t="s">
        <v>35</v>
      </c>
      <c r="I42" s="58" t="s">
        <v>29</v>
      </c>
      <c r="J42" s="13" t="s">
        <v>42</v>
      </c>
      <c r="K42" s="13"/>
      <c r="L42" s="13"/>
      <c r="M42" s="13"/>
    </row>
    <row r="43" spans="1:13" ht="99.95" customHeight="1" x14ac:dyDescent="0.25">
      <c r="A43" s="25" t="s">
        <v>24</v>
      </c>
      <c r="B43" s="24" t="s">
        <v>60</v>
      </c>
      <c r="C43" s="25" t="s">
        <v>15</v>
      </c>
      <c r="D43" s="21" t="s">
        <v>38</v>
      </c>
      <c r="E43" s="26">
        <v>64000000</v>
      </c>
      <c r="F43" s="13" t="s">
        <v>17</v>
      </c>
      <c r="G43" s="13" t="s">
        <v>27</v>
      </c>
      <c r="H43" s="13" t="s">
        <v>35</v>
      </c>
      <c r="I43" s="58" t="s">
        <v>29</v>
      </c>
      <c r="J43" s="13" t="s">
        <v>42</v>
      </c>
      <c r="K43" s="13"/>
      <c r="L43" s="13"/>
      <c r="M43" s="13"/>
    </row>
    <row r="44" spans="1:13" ht="99.95" customHeight="1" x14ac:dyDescent="0.25">
      <c r="A44" s="25" t="s">
        <v>24</v>
      </c>
      <c r="B44" s="24" t="s">
        <v>61</v>
      </c>
      <c r="C44" s="25" t="s">
        <v>15</v>
      </c>
      <c r="D44" s="21" t="s">
        <v>38</v>
      </c>
      <c r="E44" s="26">
        <v>120000000</v>
      </c>
      <c r="F44" s="13" t="s">
        <v>17</v>
      </c>
      <c r="G44" s="13" t="s">
        <v>27</v>
      </c>
      <c r="H44" s="13" t="s">
        <v>35</v>
      </c>
      <c r="I44" s="58" t="s">
        <v>29</v>
      </c>
      <c r="J44" s="13" t="s">
        <v>42</v>
      </c>
      <c r="K44" s="13"/>
      <c r="L44" s="13"/>
      <c r="M44" s="13"/>
    </row>
    <row r="45" spans="1:13" ht="99.95" customHeight="1" x14ac:dyDescent="0.25">
      <c r="A45" s="25" t="s">
        <v>24</v>
      </c>
      <c r="B45" s="24" t="s">
        <v>74</v>
      </c>
      <c r="C45" s="25" t="s">
        <v>15</v>
      </c>
      <c r="D45" s="21" t="s">
        <v>38</v>
      </c>
      <c r="E45" s="26">
        <v>45000000</v>
      </c>
      <c r="F45" s="13" t="s">
        <v>17</v>
      </c>
      <c r="G45" s="13" t="s">
        <v>27</v>
      </c>
      <c r="H45" s="13" t="s">
        <v>35</v>
      </c>
      <c r="I45" s="58" t="s">
        <v>29</v>
      </c>
      <c r="J45" s="13" t="s">
        <v>42</v>
      </c>
      <c r="K45" s="13"/>
      <c r="L45" s="13"/>
      <c r="M45" s="13"/>
    </row>
    <row r="46" spans="1:13" ht="99.95" customHeight="1" x14ac:dyDescent="0.25">
      <c r="A46" s="25" t="s">
        <v>24</v>
      </c>
      <c r="B46" s="24" t="s">
        <v>79</v>
      </c>
      <c r="C46" s="25" t="s">
        <v>15</v>
      </c>
      <c r="D46" s="21" t="s">
        <v>38</v>
      </c>
      <c r="E46" s="26">
        <v>55000000</v>
      </c>
      <c r="F46" s="13" t="s">
        <v>17</v>
      </c>
      <c r="G46" s="13" t="s">
        <v>27</v>
      </c>
      <c r="H46" s="13" t="s">
        <v>35</v>
      </c>
      <c r="I46" s="58" t="s">
        <v>29</v>
      </c>
      <c r="J46" s="13" t="s">
        <v>42</v>
      </c>
      <c r="K46" s="13"/>
      <c r="L46" s="13"/>
      <c r="M46" s="13"/>
    </row>
    <row r="47" spans="1:13" ht="99.95" customHeight="1" x14ac:dyDescent="0.25">
      <c r="A47" s="25" t="s">
        <v>24</v>
      </c>
      <c r="B47" s="24" t="s">
        <v>84</v>
      </c>
      <c r="C47" s="25" t="s">
        <v>15</v>
      </c>
      <c r="D47" s="21" t="s">
        <v>38</v>
      </c>
      <c r="E47" s="26">
        <v>62600000</v>
      </c>
      <c r="F47" s="13" t="s">
        <v>17</v>
      </c>
      <c r="G47" s="13" t="s">
        <v>27</v>
      </c>
      <c r="H47" s="13" t="s">
        <v>35</v>
      </c>
      <c r="I47" s="58" t="s">
        <v>29</v>
      </c>
      <c r="J47" s="13" t="s">
        <v>42</v>
      </c>
      <c r="K47" s="13"/>
      <c r="L47" s="13"/>
      <c r="M47" s="13"/>
    </row>
    <row r="48" spans="1:13" ht="99.95" customHeight="1" x14ac:dyDescent="0.25">
      <c r="A48" s="25" t="s">
        <v>24</v>
      </c>
      <c r="B48" s="24" t="s">
        <v>96</v>
      </c>
      <c r="C48" s="25" t="s">
        <v>15</v>
      </c>
      <c r="D48" s="21" t="s">
        <v>38</v>
      </c>
      <c r="E48" s="26">
        <v>13000000</v>
      </c>
      <c r="F48" s="13" t="s">
        <v>17</v>
      </c>
      <c r="G48" s="13" t="s">
        <v>27</v>
      </c>
      <c r="H48" s="13" t="s">
        <v>35</v>
      </c>
      <c r="I48" s="58" t="s">
        <v>29</v>
      </c>
      <c r="J48" s="13" t="s">
        <v>42</v>
      </c>
      <c r="K48" s="13"/>
      <c r="L48" s="13"/>
      <c r="M48" s="13"/>
    </row>
    <row r="49" spans="1:535" ht="99.95" customHeight="1" x14ac:dyDescent="0.25">
      <c r="A49" s="25" t="s">
        <v>24</v>
      </c>
      <c r="B49" s="24" t="s">
        <v>97</v>
      </c>
      <c r="C49" s="25" t="s">
        <v>15</v>
      </c>
      <c r="D49" s="21" t="s">
        <v>38</v>
      </c>
      <c r="E49" s="26">
        <v>7000000</v>
      </c>
      <c r="F49" s="13" t="s">
        <v>17</v>
      </c>
      <c r="G49" s="13" t="s">
        <v>27</v>
      </c>
      <c r="H49" s="13" t="s">
        <v>35</v>
      </c>
      <c r="I49" s="58" t="s">
        <v>29</v>
      </c>
      <c r="J49" s="13" t="s">
        <v>42</v>
      </c>
      <c r="K49" s="13"/>
      <c r="L49" s="13"/>
      <c r="M49" s="13"/>
    </row>
    <row r="50" spans="1:535" ht="99.95" customHeight="1" x14ac:dyDescent="0.25">
      <c r="A50" s="25" t="s">
        <v>24</v>
      </c>
      <c r="B50" s="24" t="s">
        <v>98</v>
      </c>
      <c r="C50" s="25" t="s">
        <v>15</v>
      </c>
      <c r="D50" s="21" t="s">
        <v>38</v>
      </c>
      <c r="E50" s="26">
        <v>15000000</v>
      </c>
      <c r="F50" s="13" t="s">
        <v>17</v>
      </c>
      <c r="G50" s="13" t="s">
        <v>27</v>
      </c>
      <c r="H50" s="13" t="s">
        <v>35</v>
      </c>
      <c r="I50" s="58" t="s">
        <v>29</v>
      </c>
      <c r="J50" s="13" t="s">
        <v>42</v>
      </c>
      <c r="K50" s="13"/>
      <c r="L50" s="13"/>
      <c r="M50" s="13"/>
    </row>
    <row r="51" spans="1:535" ht="99.95" customHeight="1" x14ac:dyDescent="0.25">
      <c r="A51" s="25" t="s">
        <v>24</v>
      </c>
      <c r="B51" s="24" t="s">
        <v>99</v>
      </c>
      <c r="C51" s="25" t="s">
        <v>15</v>
      </c>
      <c r="D51" s="21" t="s">
        <v>38</v>
      </c>
      <c r="E51" s="26">
        <v>5000000</v>
      </c>
      <c r="F51" s="13" t="s">
        <v>17</v>
      </c>
      <c r="G51" s="13" t="s">
        <v>27</v>
      </c>
      <c r="H51" s="13" t="s">
        <v>35</v>
      </c>
      <c r="I51" s="58" t="s">
        <v>29</v>
      </c>
      <c r="J51" s="13" t="s">
        <v>42</v>
      </c>
      <c r="K51" s="13"/>
      <c r="L51" s="13"/>
      <c r="M51" s="13"/>
    </row>
    <row r="52" spans="1:535" ht="99.95" customHeight="1" x14ac:dyDescent="0.25">
      <c r="A52" s="25" t="s">
        <v>24</v>
      </c>
      <c r="B52" s="24" t="s">
        <v>101</v>
      </c>
      <c r="C52" s="25" t="s">
        <v>15</v>
      </c>
      <c r="D52" s="21" t="s">
        <v>38</v>
      </c>
      <c r="E52" s="26">
        <v>10000000</v>
      </c>
      <c r="F52" s="13" t="s">
        <v>17</v>
      </c>
      <c r="G52" s="13" t="s">
        <v>27</v>
      </c>
      <c r="H52" s="13" t="s">
        <v>35</v>
      </c>
      <c r="I52" s="58" t="s">
        <v>29</v>
      </c>
      <c r="J52" s="13" t="s">
        <v>42</v>
      </c>
      <c r="K52" s="13"/>
      <c r="L52" s="13"/>
      <c r="M52" s="13"/>
    </row>
    <row r="53" spans="1:535" s="3" customFormat="1" ht="99.95" customHeight="1" x14ac:dyDescent="0.25">
      <c r="A53" s="25" t="s">
        <v>24</v>
      </c>
      <c r="B53" s="24" t="s">
        <v>45</v>
      </c>
      <c r="C53" s="25" t="s">
        <v>15</v>
      </c>
      <c r="D53" s="21" t="s">
        <v>46</v>
      </c>
      <c r="E53" s="26">
        <v>230000000</v>
      </c>
      <c r="F53" s="13" t="s">
        <v>17</v>
      </c>
      <c r="G53" s="13" t="s">
        <v>27</v>
      </c>
      <c r="H53" s="13" t="s">
        <v>35</v>
      </c>
      <c r="I53" s="59" t="s">
        <v>47</v>
      </c>
      <c r="J53" s="13"/>
      <c r="K53" s="13"/>
      <c r="L53" s="13"/>
      <c r="M53" s="13"/>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row>
    <row r="54" spans="1:535" s="3" customFormat="1" ht="99.95" customHeight="1" x14ac:dyDescent="0.25">
      <c r="A54" s="25" t="s">
        <v>24</v>
      </c>
      <c r="B54" s="24" t="s">
        <v>91</v>
      </c>
      <c r="C54" s="25" t="s">
        <v>92</v>
      </c>
      <c r="D54" s="21" t="s">
        <v>93</v>
      </c>
      <c r="E54" s="27" t="s">
        <v>89</v>
      </c>
      <c r="F54" s="13" t="s">
        <v>17</v>
      </c>
      <c r="G54" s="13" t="s">
        <v>27</v>
      </c>
      <c r="H54" s="13" t="s">
        <v>35</v>
      </c>
      <c r="I54" s="59" t="s">
        <v>47</v>
      </c>
      <c r="J54" s="13"/>
      <c r="K54" s="13"/>
      <c r="L54" s="13"/>
      <c r="M54" s="13"/>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row>
    <row r="55" spans="1:535" s="3" customFormat="1" ht="99.95" customHeight="1" x14ac:dyDescent="0.25">
      <c r="A55" s="25" t="s">
        <v>24</v>
      </c>
      <c r="B55" s="24" t="s">
        <v>87</v>
      </c>
      <c r="C55" s="25" t="s">
        <v>15</v>
      </c>
      <c r="D55" s="21" t="s">
        <v>88</v>
      </c>
      <c r="E55" s="27" t="s">
        <v>89</v>
      </c>
      <c r="F55" s="13" t="s">
        <v>17</v>
      </c>
      <c r="G55" s="13" t="s">
        <v>27</v>
      </c>
      <c r="H55" s="13" t="s">
        <v>90</v>
      </c>
      <c r="I55" s="59" t="s">
        <v>47</v>
      </c>
      <c r="J55" s="13"/>
      <c r="K55" s="13"/>
      <c r="L55" s="13"/>
      <c r="M55" s="13"/>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row>
    <row r="56" spans="1:535" ht="99.95" customHeight="1" x14ac:dyDescent="0.25">
      <c r="A56" s="25" t="s">
        <v>108</v>
      </c>
      <c r="B56" s="24" t="s">
        <v>113</v>
      </c>
      <c r="C56" s="25" t="s">
        <v>15</v>
      </c>
      <c r="D56" s="21" t="s">
        <v>114</v>
      </c>
      <c r="E56" s="16">
        <v>150000000</v>
      </c>
      <c r="F56" s="13" t="s">
        <v>17</v>
      </c>
      <c r="G56" s="13" t="s">
        <v>18</v>
      </c>
      <c r="H56" s="13" t="s">
        <v>115</v>
      </c>
      <c r="I56" s="57" t="s">
        <v>20</v>
      </c>
      <c r="J56" s="13" t="s">
        <v>15</v>
      </c>
      <c r="K56" s="16" t="s">
        <v>690</v>
      </c>
      <c r="L56" s="20"/>
      <c r="M56" s="13"/>
    </row>
    <row r="57" spans="1:535" ht="99.95" customHeight="1" x14ac:dyDescent="0.25">
      <c r="A57" s="25" t="s">
        <v>108</v>
      </c>
      <c r="B57" s="24" t="s">
        <v>109</v>
      </c>
      <c r="C57" s="25" t="s">
        <v>15</v>
      </c>
      <c r="D57" s="21" t="s">
        <v>110</v>
      </c>
      <c r="E57" s="16">
        <v>45000000</v>
      </c>
      <c r="F57" s="13" t="s">
        <v>17</v>
      </c>
      <c r="G57" s="13" t="s">
        <v>18</v>
      </c>
      <c r="H57" s="13" t="s">
        <v>111</v>
      </c>
      <c r="I57" s="57" t="s">
        <v>20</v>
      </c>
      <c r="J57" s="13" t="s">
        <v>112</v>
      </c>
      <c r="K57" s="15">
        <v>31482833.91</v>
      </c>
      <c r="L57" s="20"/>
      <c r="M57" s="13"/>
    </row>
    <row r="58" spans="1:535" ht="99.95" customHeight="1" x14ac:dyDescent="0.25">
      <c r="A58" s="25" t="s">
        <v>108</v>
      </c>
      <c r="B58" s="24" t="s">
        <v>116</v>
      </c>
      <c r="C58" s="25" t="s">
        <v>15</v>
      </c>
      <c r="D58" s="21" t="s">
        <v>117</v>
      </c>
      <c r="E58" s="16">
        <v>76000000</v>
      </c>
      <c r="F58" s="13" t="s">
        <v>17</v>
      </c>
      <c r="G58" s="13" t="s">
        <v>18</v>
      </c>
      <c r="H58" s="13" t="s">
        <v>19</v>
      </c>
      <c r="I58" s="57" t="s">
        <v>20</v>
      </c>
      <c r="J58" s="13" t="s">
        <v>112</v>
      </c>
      <c r="K58" s="15">
        <v>62706335</v>
      </c>
      <c r="L58" s="20"/>
      <c r="M58" s="13"/>
    </row>
    <row r="59" spans="1:535" ht="99.95" customHeight="1" x14ac:dyDescent="0.25">
      <c r="A59" s="25" t="s">
        <v>118</v>
      </c>
      <c r="B59" s="24" t="s">
        <v>158</v>
      </c>
      <c r="C59" s="25" t="s">
        <v>159</v>
      </c>
      <c r="D59" s="21" t="s">
        <v>160</v>
      </c>
      <c r="E59" s="16">
        <v>4500000</v>
      </c>
      <c r="F59" s="13" t="s">
        <v>121</v>
      </c>
      <c r="G59" s="13" t="s">
        <v>122</v>
      </c>
      <c r="H59" s="13" t="s">
        <v>123</v>
      </c>
      <c r="I59" s="56" t="s">
        <v>23</v>
      </c>
      <c r="J59" s="13" t="s">
        <v>161</v>
      </c>
      <c r="K59" s="15">
        <v>1490850</v>
      </c>
      <c r="L59" s="21"/>
      <c r="M59" s="13"/>
    </row>
    <row r="60" spans="1:535" ht="99.95" customHeight="1" x14ac:dyDescent="0.25">
      <c r="A60" s="25" t="s">
        <v>118</v>
      </c>
      <c r="B60" s="24" t="s">
        <v>170</v>
      </c>
      <c r="C60" s="25" t="s">
        <v>15</v>
      </c>
      <c r="D60" s="21" t="s">
        <v>171</v>
      </c>
      <c r="E60" s="16">
        <v>4725515</v>
      </c>
      <c r="F60" s="13" t="s">
        <v>121</v>
      </c>
      <c r="G60" s="13" t="s">
        <v>122</v>
      </c>
      <c r="H60" s="13" t="s">
        <v>123</v>
      </c>
      <c r="I60" s="56" t="s">
        <v>23</v>
      </c>
      <c r="J60" s="13" t="s">
        <v>172</v>
      </c>
      <c r="K60" s="15">
        <v>4725515</v>
      </c>
      <c r="L60" s="20"/>
      <c r="M60" s="13"/>
    </row>
    <row r="61" spans="1:535" ht="99.95" customHeight="1" x14ac:dyDescent="0.25">
      <c r="A61" s="25" t="s">
        <v>118</v>
      </c>
      <c r="B61" s="24" t="s">
        <v>137</v>
      </c>
      <c r="C61" s="25" t="s">
        <v>138</v>
      </c>
      <c r="D61" s="21" t="s">
        <v>139</v>
      </c>
      <c r="E61" s="16">
        <v>2500000</v>
      </c>
      <c r="F61" s="13" t="s">
        <v>140</v>
      </c>
      <c r="G61" s="13" t="s">
        <v>141</v>
      </c>
      <c r="H61" s="13" t="s">
        <v>142</v>
      </c>
      <c r="I61" s="57" t="s">
        <v>20</v>
      </c>
      <c r="J61" s="13" t="s">
        <v>112</v>
      </c>
      <c r="K61" s="15">
        <v>2121577</v>
      </c>
      <c r="L61" s="21"/>
      <c r="M61" s="13"/>
    </row>
    <row r="62" spans="1:535" ht="99.95" customHeight="1" x14ac:dyDescent="0.25">
      <c r="A62" s="25" t="s">
        <v>118</v>
      </c>
      <c r="B62" s="24" t="s">
        <v>143</v>
      </c>
      <c r="C62" s="25" t="s">
        <v>15</v>
      </c>
      <c r="D62" s="21" t="s">
        <v>144</v>
      </c>
      <c r="E62" s="16">
        <v>1650000</v>
      </c>
      <c r="F62" s="13" t="s">
        <v>140</v>
      </c>
      <c r="G62" s="29" t="s">
        <v>145</v>
      </c>
      <c r="H62" s="13" t="s">
        <v>146</v>
      </c>
      <c r="I62" s="57" t="s">
        <v>20</v>
      </c>
      <c r="J62" s="13" t="s">
        <v>704</v>
      </c>
      <c r="K62" s="16" t="s">
        <v>690</v>
      </c>
      <c r="L62" s="13"/>
      <c r="M62" s="21" t="s">
        <v>667</v>
      </c>
    </row>
    <row r="63" spans="1:535" ht="99.95" customHeight="1" x14ac:dyDescent="0.25">
      <c r="A63" s="25" t="s">
        <v>118</v>
      </c>
      <c r="B63" s="24" t="s">
        <v>593</v>
      </c>
      <c r="C63" s="25" t="s">
        <v>15</v>
      </c>
      <c r="D63" s="21" t="s">
        <v>180</v>
      </c>
      <c r="E63" s="16">
        <v>32800000</v>
      </c>
      <c r="F63" s="13" t="s">
        <v>140</v>
      </c>
      <c r="G63" s="13" t="s">
        <v>145</v>
      </c>
      <c r="H63" s="13" t="s">
        <v>167</v>
      </c>
      <c r="I63" s="57" t="s">
        <v>20</v>
      </c>
      <c r="J63" s="13" t="s">
        <v>39</v>
      </c>
      <c r="K63" s="15">
        <v>27909596.010000002</v>
      </c>
      <c r="L63" s="20"/>
      <c r="M63" s="13"/>
    </row>
    <row r="64" spans="1:535" ht="99.95" customHeight="1" x14ac:dyDescent="0.25">
      <c r="A64" s="25" t="s">
        <v>118</v>
      </c>
      <c r="B64" s="28" t="s">
        <v>127</v>
      </c>
      <c r="C64" s="25" t="s">
        <v>15</v>
      </c>
      <c r="D64" s="21" t="s">
        <v>128</v>
      </c>
      <c r="E64" s="16">
        <v>129719860.16</v>
      </c>
      <c r="F64" s="13" t="s">
        <v>121</v>
      </c>
      <c r="G64" s="13" t="s">
        <v>122</v>
      </c>
      <c r="H64" s="13" t="s">
        <v>123</v>
      </c>
      <c r="I64" s="57" t="s">
        <v>20</v>
      </c>
      <c r="J64" s="13" t="s">
        <v>112</v>
      </c>
      <c r="K64" s="15">
        <v>55154092</v>
      </c>
      <c r="L64" s="21"/>
      <c r="M64" s="13"/>
    </row>
    <row r="65" spans="1:13" ht="99.95" customHeight="1" x14ac:dyDescent="0.25">
      <c r="A65" s="25" t="s">
        <v>118</v>
      </c>
      <c r="B65" s="28" t="s">
        <v>134</v>
      </c>
      <c r="C65" s="25" t="s">
        <v>15</v>
      </c>
      <c r="D65" s="21" t="s">
        <v>135</v>
      </c>
      <c r="E65" s="16">
        <v>232957082.33000001</v>
      </c>
      <c r="F65" s="13" t="s">
        <v>121</v>
      </c>
      <c r="G65" s="13" t="s">
        <v>122</v>
      </c>
      <c r="H65" s="13" t="s">
        <v>123</v>
      </c>
      <c r="I65" s="57" t="s">
        <v>20</v>
      </c>
      <c r="J65" s="13" t="s">
        <v>39</v>
      </c>
      <c r="K65" s="15">
        <v>179038461.53999999</v>
      </c>
      <c r="L65" s="13" t="s">
        <v>136</v>
      </c>
      <c r="M65" s="13"/>
    </row>
    <row r="66" spans="1:13" ht="99.95" customHeight="1" x14ac:dyDescent="0.25">
      <c r="A66" s="25" t="s">
        <v>118</v>
      </c>
      <c r="B66" s="24" t="s">
        <v>150</v>
      </c>
      <c r="C66" s="25" t="s">
        <v>151</v>
      </c>
      <c r="D66" s="21" t="s">
        <v>152</v>
      </c>
      <c r="E66" s="16">
        <v>42000000</v>
      </c>
      <c r="F66" s="13" t="s">
        <v>121</v>
      </c>
      <c r="G66" s="13" t="s">
        <v>122</v>
      </c>
      <c r="H66" s="13" t="s">
        <v>123</v>
      </c>
      <c r="I66" s="57" t="s">
        <v>20</v>
      </c>
      <c r="J66" s="13" t="s">
        <v>39</v>
      </c>
      <c r="K66" s="15">
        <v>33100880.789999999</v>
      </c>
      <c r="L66" s="21"/>
      <c r="M66" s="13"/>
    </row>
    <row r="67" spans="1:13" ht="99.95" customHeight="1" x14ac:dyDescent="0.25">
      <c r="A67" s="25" t="s">
        <v>118</v>
      </c>
      <c r="B67" s="24" t="s">
        <v>592</v>
      </c>
      <c r="C67" s="25" t="s">
        <v>173</v>
      </c>
      <c r="D67" s="21" t="s">
        <v>696</v>
      </c>
      <c r="E67" s="16">
        <v>51000000</v>
      </c>
      <c r="F67" s="13" t="s">
        <v>121</v>
      </c>
      <c r="G67" s="13" t="s">
        <v>122</v>
      </c>
      <c r="H67" s="13" t="s">
        <v>123</v>
      </c>
      <c r="I67" s="57" t="s">
        <v>20</v>
      </c>
      <c r="J67" s="13" t="s">
        <v>39</v>
      </c>
      <c r="K67" s="15">
        <v>37970258.960000001</v>
      </c>
      <c r="L67" s="20"/>
      <c r="M67" s="13"/>
    </row>
    <row r="68" spans="1:13" ht="99.95" customHeight="1" x14ac:dyDescent="0.25">
      <c r="A68" s="25" t="s">
        <v>118</v>
      </c>
      <c r="B68" s="28" t="s">
        <v>176</v>
      </c>
      <c r="C68" s="25" t="s">
        <v>15</v>
      </c>
      <c r="D68" s="21" t="s">
        <v>177</v>
      </c>
      <c r="E68" s="30">
        <v>312589937.47000003</v>
      </c>
      <c r="F68" s="13" t="s">
        <v>121</v>
      </c>
      <c r="G68" s="13" t="s">
        <v>122</v>
      </c>
      <c r="H68" s="13" t="s">
        <v>123</v>
      </c>
      <c r="I68" s="57" t="s">
        <v>20</v>
      </c>
      <c r="J68" s="13" t="s">
        <v>112</v>
      </c>
      <c r="K68" s="15">
        <v>243356235.56</v>
      </c>
      <c r="L68" s="13"/>
      <c r="M68" s="13"/>
    </row>
    <row r="69" spans="1:13" ht="99.95" customHeight="1" x14ac:dyDescent="0.25">
      <c r="A69" s="25" t="s">
        <v>118</v>
      </c>
      <c r="B69" s="28" t="s">
        <v>186</v>
      </c>
      <c r="C69" s="25" t="s">
        <v>15</v>
      </c>
      <c r="D69" s="21" t="s">
        <v>187</v>
      </c>
      <c r="E69" s="30">
        <v>49705172.549999997</v>
      </c>
      <c r="F69" s="13" t="s">
        <v>121</v>
      </c>
      <c r="G69" s="13" t="s">
        <v>122</v>
      </c>
      <c r="H69" s="13" t="s">
        <v>123</v>
      </c>
      <c r="I69" s="57" t="s">
        <v>20</v>
      </c>
      <c r="J69" s="13" t="s">
        <v>39</v>
      </c>
      <c r="K69" s="15">
        <v>25832834.5</v>
      </c>
      <c r="L69" s="13"/>
      <c r="M69" s="13"/>
    </row>
    <row r="70" spans="1:13" ht="99.95" customHeight="1" x14ac:dyDescent="0.25">
      <c r="A70" s="25" t="s">
        <v>118</v>
      </c>
      <c r="B70" s="24" t="s">
        <v>129</v>
      </c>
      <c r="C70" s="25" t="s">
        <v>15</v>
      </c>
      <c r="D70" s="21" t="s">
        <v>591</v>
      </c>
      <c r="E70" s="16">
        <v>967449.25</v>
      </c>
      <c r="F70" s="13" t="s">
        <v>17</v>
      </c>
      <c r="G70" s="13" t="s">
        <v>131</v>
      </c>
      <c r="H70" s="13" t="s">
        <v>132</v>
      </c>
      <c r="I70" s="57" t="s">
        <v>20</v>
      </c>
      <c r="J70" s="13" t="s">
        <v>133</v>
      </c>
      <c r="K70" s="15">
        <v>1069606</v>
      </c>
      <c r="L70" s="20"/>
      <c r="M70" s="13"/>
    </row>
    <row r="71" spans="1:13" ht="99.95" customHeight="1" x14ac:dyDescent="0.25">
      <c r="A71" s="25" t="s">
        <v>118</v>
      </c>
      <c r="B71" s="24" t="s">
        <v>164</v>
      </c>
      <c r="C71" s="25" t="s">
        <v>165</v>
      </c>
      <c r="D71" s="21" t="s">
        <v>166</v>
      </c>
      <c r="E71" s="16">
        <v>205000000</v>
      </c>
      <c r="F71" s="13" t="s">
        <v>140</v>
      </c>
      <c r="G71" s="13" t="s">
        <v>145</v>
      </c>
      <c r="H71" s="13" t="s">
        <v>167</v>
      </c>
      <c r="I71" s="58" t="s">
        <v>29</v>
      </c>
      <c r="J71" s="13"/>
      <c r="K71" s="13"/>
      <c r="L71" s="20"/>
      <c r="M71" s="13"/>
    </row>
    <row r="72" spans="1:13" ht="99.95" customHeight="1" x14ac:dyDescent="0.25">
      <c r="A72" s="25" t="s">
        <v>118</v>
      </c>
      <c r="B72" s="24" t="s">
        <v>162</v>
      </c>
      <c r="C72" s="25" t="s">
        <v>163</v>
      </c>
      <c r="D72" s="21" t="s">
        <v>666</v>
      </c>
      <c r="E72" s="16">
        <v>120000000</v>
      </c>
      <c r="F72" s="13" t="s">
        <v>121</v>
      </c>
      <c r="G72" s="13" t="s">
        <v>122</v>
      </c>
      <c r="H72" s="13" t="s">
        <v>123</v>
      </c>
      <c r="I72" s="58" t="s">
        <v>29</v>
      </c>
      <c r="J72" s="13"/>
      <c r="K72" s="13"/>
      <c r="L72" s="13"/>
      <c r="M72" s="13"/>
    </row>
    <row r="73" spans="1:13" ht="99.95" customHeight="1" x14ac:dyDescent="0.25">
      <c r="A73" s="25" t="s">
        <v>118</v>
      </c>
      <c r="B73" s="24" t="s">
        <v>174</v>
      </c>
      <c r="C73" s="25" t="s">
        <v>148</v>
      </c>
      <c r="D73" s="21" t="s">
        <v>175</v>
      </c>
      <c r="E73" s="16">
        <v>120000000</v>
      </c>
      <c r="F73" s="13" t="s">
        <v>121</v>
      </c>
      <c r="G73" s="13" t="s">
        <v>122</v>
      </c>
      <c r="H73" s="13" t="s">
        <v>123</v>
      </c>
      <c r="I73" s="58" t="s">
        <v>29</v>
      </c>
      <c r="J73" s="13"/>
      <c r="K73" s="13"/>
      <c r="L73" s="20"/>
      <c r="M73" s="13"/>
    </row>
    <row r="74" spans="1:13" ht="99.95" customHeight="1" x14ac:dyDescent="0.25">
      <c r="A74" s="25" t="s">
        <v>118</v>
      </c>
      <c r="B74" s="24" t="s">
        <v>119</v>
      </c>
      <c r="C74" s="25" t="s">
        <v>721</v>
      </c>
      <c r="D74" s="21" t="s">
        <v>120</v>
      </c>
      <c r="E74" s="16">
        <v>15000000</v>
      </c>
      <c r="F74" s="13" t="s">
        <v>121</v>
      </c>
      <c r="G74" s="13" t="s">
        <v>122</v>
      </c>
      <c r="H74" s="13" t="s">
        <v>123</v>
      </c>
      <c r="I74" s="59" t="s">
        <v>47</v>
      </c>
      <c r="J74" s="13"/>
      <c r="K74" s="13"/>
      <c r="L74" s="13"/>
      <c r="M74" s="13"/>
    </row>
    <row r="75" spans="1:13" ht="99.95" customHeight="1" x14ac:dyDescent="0.25">
      <c r="A75" s="25" t="s">
        <v>118</v>
      </c>
      <c r="B75" s="24" t="s">
        <v>147</v>
      </c>
      <c r="C75" s="25" t="s">
        <v>148</v>
      </c>
      <c r="D75" s="21" t="s">
        <v>149</v>
      </c>
      <c r="E75" s="16">
        <v>19000000</v>
      </c>
      <c r="F75" s="13" t="s">
        <v>121</v>
      </c>
      <c r="G75" s="13" t="s">
        <v>122</v>
      </c>
      <c r="H75" s="13" t="s">
        <v>123</v>
      </c>
      <c r="I75" s="59" t="s">
        <v>47</v>
      </c>
      <c r="J75" s="13"/>
      <c r="K75" s="13"/>
      <c r="L75" s="20"/>
      <c r="M75" s="13"/>
    </row>
    <row r="76" spans="1:13" ht="99.95" customHeight="1" x14ac:dyDescent="0.25">
      <c r="A76" s="25" t="s">
        <v>118</v>
      </c>
      <c r="B76" s="24" t="s">
        <v>153</v>
      </c>
      <c r="C76" s="25" t="s">
        <v>154</v>
      </c>
      <c r="D76" s="21" t="s">
        <v>155</v>
      </c>
      <c r="E76" s="16">
        <v>50000000</v>
      </c>
      <c r="F76" s="13" t="s">
        <v>121</v>
      </c>
      <c r="G76" s="13" t="s">
        <v>122</v>
      </c>
      <c r="H76" s="13" t="s">
        <v>123</v>
      </c>
      <c r="I76" s="59" t="s">
        <v>47</v>
      </c>
      <c r="J76" s="13"/>
      <c r="K76" s="13"/>
      <c r="L76" s="20"/>
      <c r="M76" s="13"/>
    </row>
    <row r="77" spans="1:13" ht="99.95" customHeight="1" x14ac:dyDescent="0.25">
      <c r="A77" s="25" t="s">
        <v>118</v>
      </c>
      <c r="B77" s="24" t="s">
        <v>156</v>
      </c>
      <c r="C77" s="25" t="s">
        <v>157</v>
      </c>
      <c r="D77" s="21" t="s">
        <v>697</v>
      </c>
      <c r="E77" s="16">
        <v>60000000</v>
      </c>
      <c r="F77" s="13" t="s">
        <v>121</v>
      </c>
      <c r="G77" s="13" t="s">
        <v>122</v>
      </c>
      <c r="H77" s="13" t="s">
        <v>123</v>
      </c>
      <c r="I77" s="59" t="s">
        <v>47</v>
      </c>
      <c r="J77" s="13" t="s">
        <v>39</v>
      </c>
      <c r="K77" s="13"/>
      <c r="L77" s="42" t="s">
        <v>136</v>
      </c>
      <c r="M77" s="13"/>
    </row>
    <row r="78" spans="1:13" ht="99.95" customHeight="1" x14ac:dyDescent="0.25">
      <c r="A78" s="25" t="s">
        <v>118</v>
      </c>
      <c r="B78" s="24" t="s">
        <v>168</v>
      </c>
      <c r="C78" s="25" t="s">
        <v>15</v>
      </c>
      <c r="D78" s="21" t="s">
        <v>169</v>
      </c>
      <c r="E78" s="16"/>
      <c r="F78" s="13" t="s">
        <v>121</v>
      </c>
      <c r="G78" s="13" t="s">
        <v>122</v>
      </c>
      <c r="H78" s="13" t="s">
        <v>123</v>
      </c>
      <c r="I78" s="59" t="s">
        <v>47</v>
      </c>
      <c r="J78" s="13"/>
      <c r="K78" s="13"/>
      <c r="L78" s="20"/>
      <c r="M78" s="13"/>
    </row>
    <row r="79" spans="1:13" ht="99.95" customHeight="1" x14ac:dyDescent="0.25">
      <c r="A79" s="25" t="s">
        <v>118</v>
      </c>
      <c r="B79" s="24" t="s">
        <v>178</v>
      </c>
      <c r="C79" s="25" t="s">
        <v>148</v>
      </c>
      <c r="D79" s="21" t="s">
        <v>179</v>
      </c>
      <c r="E79" s="16">
        <v>15000000</v>
      </c>
      <c r="F79" s="13" t="s">
        <v>121</v>
      </c>
      <c r="G79" s="13" t="s">
        <v>122</v>
      </c>
      <c r="H79" s="13" t="s">
        <v>123</v>
      </c>
      <c r="I79" s="59" t="s">
        <v>47</v>
      </c>
      <c r="J79" s="13"/>
      <c r="K79" s="13"/>
      <c r="L79" s="20"/>
      <c r="M79" s="13"/>
    </row>
    <row r="80" spans="1:13" ht="99.95" customHeight="1" x14ac:dyDescent="0.25">
      <c r="A80" s="25" t="s">
        <v>118</v>
      </c>
      <c r="B80" s="24" t="s">
        <v>181</v>
      </c>
      <c r="C80" s="25" t="s">
        <v>15</v>
      </c>
      <c r="D80" s="21" t="s">
        <v>182</v>
      </c>
      <c r="E80" s="16">
        <v>500000000</v>
      </c>
      <c r="F80" s="13" t="s">
        <v>121</v>
      </c>
      <c r="G80" s="13" t="s">
        <v>122</v>
      </c>
      <c r="H80" s="13" t="s">
        <v>123</v>
      </c>
      <c r="I80" s="59" t="s">
        <v>47</v>
      </c>
      <c r="J80" s="13"/>
      <c r="K80" s="13"/>
      <c r="L80" s="20"/>
      <c r="M80" s="13"/>
    </row>
    <row r="81" spans="1:13" ht="99.95" customHeight="1" x14ac:dyDescent="0.25">
      <c r="A81" s="25" t="s">
        <v>118</v>
      </c>
      <c r="B81" s="24" t="s">
        <v>183</v>
      </c>
      <c r="C81" s="25" t="s">
        <v>184</v>
      </c>
      <c r="D81" s="21" t="s">
        <v>185</v>
      </c>
      <c r="E81" s="16">
        <v>30000000</v>
      </c>
      <c r="F81" s="13" t="s">
        <v>121</v>
      </c>
      <c r="G81" s="13" t="s">
        <v>122</v>
      </c>
      <c r="H81" s="13" t="s">
        <v>123</v>
      </c>
      <c r="I81" s="59" t="s">
        <v>47</v>
      </c>
      <c r="J81" s="13"/>
      <c r="K81" s="13"/>
      <c r="L81" s="20"/>
      <c r="M81" s="13"/>
    </row>
    <row r="82" spans="1:13" ht="99.95" customHeight="1" x14ac:dyDescent="0.25">
      <c r="A82" s="25" t="s">
        <v>118</v>
      </c>
      <c r="B82" s="24" t="s">
        <v>124</v>
      </c>
      <c r="C82" s="25" t="s">
        <v>125</v>
      </c>
      <c r="D82" s="21" t="s">
        <v>126</v>
      </c>
      <c r="E82" s="16">
        <v>1200000000</v>
      </c>
      <c r="F82" s="13" t="s">
        <v>121</v>
      </c>
      <c r="G82" s="13" t="s">
        <v>122</v>
      </c>
      <c r="H82" s="13" t="s">
        <v>123</v>
      </c>
      <c r="I82" s="60" t="s">
        <v>581</v>
      </c>
      <c r="J82" s="13" t="s">
        <v>30</v>
      </c>
      <c r="K82" s="13"/>
      <c r="L82" s="20"/>
      <c r="M82" s="13" t="s">
        <v>665</v>
      </c>
    </row>
    <row r="83" spans="1:13" ht="99.95" customHeight="1" x14ac:dyDescent="0.25">
      <c r="A83" s="25" t="s">
        <v>188</v>
      </c>
      <c r="B83" s="24" t="s">
        <v>199</v>
      </c>
      <c r="C83" s="31" t="s">
        <v>15</v>
      </c>
      <c r="D83" s="21" t="s">
        <v>200</v>
      </c>
      <c r="E83" s="16">
        <v>3000000</v>
      </c>
      <c r="F83" s="13" t="s">
        <v>192</v>
      </c>
      <c r="G83" s="13" t="s">
        <v>201</v>
      </c>
      <c r="H83" s="13" t="s">
        <v>202</v>
      </c>
      <c r="I83" s="56" t="s">
        <v>23</v>
      </c>
      <c r="J83" s="13" t="s">
        <v>15</v>
      </c>
      <c r="K83" s="13"/>
      <c r="L83" s="20"/>
      <c r="M83" s="13"/>
    </row>
    <row r="84" spans="1:13" ht="99.95" customHeight="1" x14ac:dyDescent="0.25">
      <c r="A84" s="25" t="s">
        <v>188</v>
      </c>
      <c r="B84" s="24" t="s">
        <v>195</v>
      </c>
      <c r="C84" s="31" t="s">
        <v>196</v>
      </c>
      <c r="D84" s="21" t="s">
        <v>197</v>
      </c>
      <c r="E84" s="16">
        <v>85150000</v>
      </c>
      <c r="F84" s="13" t="s">
        <v>140</v>
      </c>
      <c r="G84" s="13" t="s">
        <v>141</v>
      </c>
      <c r="H84" s="13" t="s">
        <v>198</v>
      </c>
      <c r="I84" s="57" t="s">
        <v>20</v>
      </c>
      <c r="J84" s="13" t="s">
        <v>705</v>
      </c>
      <c r="K84" s="16">
        <v>85000000</v>
      </c>
      <c r="L84" s="20"/>
      <c r="M84" s="13" t="s">
        <v>695</v>
      </c>
    </row>
    <row r="85" spans="1:13" ht="99.95" customHeight="1" x14ac:dyDescent="0.25">
      <c r="A85" s="25" t="s">
        <v>188</v>
      </c>
      <c r="B85" s="24" t="s">
        <v>226</v>
      </c>
      <c r="C85" s="31" t="s">
        <v>15</v>
      </c>
      <c r="D85" s="21" t="s">
        <v>671</v>
      </c>
      <c r="E85" s="16">
        <v>57670311</v>
      </c>
      <c r="F85" s="13" t="s">
        <v>140</v>
      </c>
      <c r="G85" s="13" t="s">
        <v>141</v>
      </c>
      <c r="H85" s="13" t="s">
        <v>205</v>
      </c>
      <c r="I85" s="57" t="s">
        <v>20</v>
      </c>
      <c r="J85" s="13" t="s">
        <v>227</v>
      </c>
      <c r="K85" s="16">
        <v>57600000</v>
      </c>
      <c r="L85" s="20"/>
      <c r="M85" s="13"/>
    </row>
    <row r="86" spans="1:13" ht="99.95" customHeight="1" x14ac:dyDescent="0.25">
      <c r="A86" s="25" t="s">
        <v>188</v>
      </c>
      <c r="B86" s="24" t="s">
        <v>596</v>
      </c>
      <c r="C86" s="25" t="s">
        <v>597</v>
      </c>
      <c r="D86" s="21" t="s">
        <v>598</v>
      </c>
      <c r="E86" s="16">
        <v>34231950</v>
      </c>
      <c r="F86" s="13" t="s">
        <v>140</v>
      </c>
      <c r="G86" s="13" t="s">
        <v>141</v>
      </c>
      <c r="H86" s="13" t="s">
        <v>205</v>
      </c>
      <c r="I86" s="61" t="s">
        <v>20</v>
      </c>
      <c r="J86" s="13" t="s">
        <v>599</v>
      </c>
      <c r="K86" s="15">
        <v>34232000</v>
      </c>
      <c r="L86" s="13"/>
      <c r="M86" s="13"/>
    </row>
    <row r="87" spans="1:13" ht="99.95" customHeight="1" x14ac:dyDescent="0.25">
      <c r="A87" s="25" t="s">
        <v>188</v>
      </c>
      <c r="B87" s="24" t="s">
        <v>213</v>
      </c>
      <c r="C87" s="31" t="s">
        <v>214</v>
      </c>
      <c r="D87" s="21" t="s">
        <v>215</v>
      </c>
      <c r="E87" s="16">
        <v>15000000</v>
      </c>
      <c r="F87" s="13" t="s">
        <v>140</v>
      </c>
      <c r="G87" s="13" t="s">
        <v>216</v>
      </c>
      <c r="H87" s="13" t="s">
        <v>217</v>
      </c>
      <c r="I87" s="57" t="s">
        <v>20</v>
      </c>
      <c r="J87" s="13" t="s">
        <v>209</v>
      </c>
      <c r="K87" s="16">
        <v>13341723</v>
      </c>
      <c r="L87" s="20"/>
      <c r="M87" s="13"/>
    </row>
    <row r="88" spans="1:13" ht="99.95" customHeight="1" x14ac:dyDescent="0.25">
      <c r="A88" s="25" t="s">
        <v>188</v>
      </c>
      <c r="B88" s="24" t="s">
        <v>583</v>
      </c>
      <c r="C88" s="25" t="s">
        <v>589</v>
      </c>
      <c r="D88" s="21" t="s">
        <v>588</v>
      </c>
      <c r="E88" s="16">
        <v>600000</v>
      </c>
      <c r="F88" s="13" t="s">
        <v>140</v>
      </c>
      <c r="G88" s="29" t="s">
        <v>145</v>
      </c>
      <c r="H88" s="13" t="s">
        <v>146</v>
      </c>
      <c r="I88" s="57" t="s">
        <v>20</v>
      </c>
      <c r="J88" s="13" t="s">
        <v>36</v>
      </c>
      <c r="K88" s="16">
        <v>485802</v>
      </c>
      <c r="L88" s="13"/>
      <c r="M88" s="13"/>
    </row>
    <row r="89" spans="1:13" ht="99.95" customHeight="1" x14ac:dyDescent="0.25">
      <c r="A89" s="25" t="s">
        <v>188</v>
      </c>
      <c r="B89" s="54" t="s">
        <v>707</v>
      </c>
      <c r="C89" s="31" t="s">
        <v>15</v>
      </c>
      <c r="D89" s="21" t="s">
        <v>206</v>
      </c>
      <c r="E89" s="16">
        <v>33244818</v>
      </c>
      <c r="F89" s="13" t="s">
        <v>121</v>
      </c>
      <c r="G89" s="13" t="s">
        <v>207</v>
      </c>
      <c r="H89" s="13" t="s">
        <v>208</v>
      </c>
      <c r="I89" s="57" t="s">
        <v>20</v>
      </c>
      <c r="J89" s="13" t="s">
        <v>209</v>
      </c>
      <c r="K89" s="16">
        <v>29920336</v>
      </c>
      <c r="L89" s="13"/>
      <c r="M89" s="13" t="s">
        <v>685</v>
      </c>
    </row>
    <row r="90" spans="1:13" ht="99.95" customHeight="1" x14ac:dyDescent="0.25">
      <c r="A90" s="25" t="s">
        <v>188</v>
      </c>
      <c r="B90" s="24" t="s">
        <v>218</v>
      </c>
      <c r="C90" s="31" t="s">
        <v>219</v>
      </c>
      <c r="D90" s="21" t="s">
        <v>220</v>
      </c>
      <c r="E90" s="16">
        <v>5000000</v>
      </c>
      <c r="F90" s="13" t="s">
        <v>192</v>
      </c>
      <c r="G90" s="13" t="s">
        <v>193</v>
      </c>
      <c r="H90" s="13" t="s">
        <v>194</v>
      </c>
      <c r="I90" s="57" t="s">
        <v>20</v>
      </c>
      <c r="J90" s="13" t="s">
        <v>221</v>
      </c>
      <c r="K90" s="16">
        <v>4750000</v>
      </c>
      <c r="L90" s="20"/>
      <c r="M90" s="13"/>
    </row>
    <row r="91" spans="1:13" ht="99.95" customHeight="1" x14ac:dyDescent="0.25">
      <c r="A91" s="25" t="s">
        <v>188</v>
      </c>
      <c r="B91" s="24" t="s">
        <v>594</v>
      </c>
      <c r="C91" s="25" t="s">
        <v>219</v>
      </c>
      <c r="D91" s="21" t="s">
        <v>595</v>
      </c>
      <c r="E91" s="16">
        <v>80000000</v>
      </c>
      <c r="F91" s="13" t="s">
        <v>140</v>
      </c>
      <c r="G91" s="13" t="s">
        <v>141</v>
      </c>
      <c r="H91" s="13" t="s">
        <v>198</v>
      </c>
      <c r="I91" s="58" t="s">
        <v>29</v>
      </c>
      <c r="J91" s="13" t="s">
        <v>706</v>
      </c>
      <c r="K91" s="13"/>
      <c r="L91" s="13"/>
      <c r="M91" s="13"/>
    </row>
    <row r="92" spans="1:13" ht="99.95" customHeight="1" x14ac:dyDescent="0.25">
      <c r="A92" s="25" t="s">
        <v>188</v>
      </c>
      <c r="B92" s="24" t="s">
        <v>585</v>
      </c>
      <c r="C92" s="25" t="s">
        <v>587</v>
      </c>
      <c r="D92" s="21" t="s">
        <v>586</v>
      </c>
      <c r="E92" s="16">
        <v>2446262.5</v>
      </c>
      <c r="F92" s="13" t="s">
        <v>140</v>
      </c>
      <c r="G92" s="13" t="s">
        <v>216</v>
      </c>
      <c r="H92" s="13" t="s">
        <v>217</v>
      </c>
      <c r="I92" s="58" t="s">
        <v>29</v>
      </c>
      <c r="J92" s="13" t="s">
        <v>36</v>
      </c>
      <c r="K92" s="15">
        <v>2079323.13</v>
      </c>
      <c r="L92" s="13"/>
      <c r="M92" s="13"/>
    </row>
    <row r="93" spans="1:13" ht="99.95" customHeight="1" x14ac:dyDescent="0.25">
      <c r="A93" s="25" t="s">
        <v>188</v>
      </c>
      <c r="B93" s="24" t="s">
        <v>584</v>
      </c>
      <c r="C93" s="25" t="s">
        <v>709</v>
      </c>
      <c r="D93" s="21" t="s">
        <v>590</v>
      </c>
      <c r="E93" s="16">
        <v>11119108</v>
      </c>
      <c r="F93" s="13" t="s">
        <v>121</v>
      </c>
      <c r="G93" s="13" t="s">
        <v>233</v>
      </c>
      <c r="H93" s="13" t="s">
        <v>669</v>
      </c>
      <c r="I93" s="58" t="s">
        <v>29</v>
      </c>
      <c r="J93" s="13" t="s">
        <v>36</v>
      </c>
      <c r="K93" s="15">
        <v>8895000</v>
      </c>
      <c r="L93" s="13"/>
      <c r="M93" s="13"/>
    </row>
    <row r="94" spans="1:13" ht="99.95" customHeight="1" x14ac:dyDescent="0.25">
      <c r="A94" s="25" t="s">
        <v>188</v>
      </c>
      <c r="B94" s="24" t="s">
        <v>210</v>
      </c>
      <c r="C94" s="25" t="s">
        <v>190</v>
      </c>
      <c r="D94" s="21" t="s">
        <v>211</v>
      </c>
      <c r="E94" s="16">
        <v>5000000</v>
      </c>
      <c r="F94" s="13" t="s">
        <v>140</v>
      </c>
      <c r="G94" s="13" t="s">
        <v>141</v>
      </c>
      <c r="H94" s="13" t="s">
        <v>212</v>
      </c>
      <c r="I94" s="59" t="s">
        <v>47</v>
      </c>
      <c r="J94" s="13" t="s">
        <v>36</v>
      </c>
      <c r="K94" s="13"/>
      <c r="L94" s="43"/>
      <c r="M94" s="13"/>
    </row>
    <row r="95" spans="1:13" ht="99.95" customHeight="1" x14ac:dyDescent="0.25">
      <c r="A95" s="25" t="s">
        <v>188</v>
      </c>
      <c r="B95" s="24" t="s">
        <v>228</v>
      </c>
      <c r="C95" s="31" t="s">
        <v>15</v>
      </c>
      <c r="D95" s="21" t="s">
        <v>229</v>
      </c>
      <c r="E95" s="16">
        <v>50000000</v>
      </c>
      <c r="F95" s="13" t="s">
        <v>140</v>
      </c>
      <c r="G95" s="13" t="s">
        <v>141</v>
      </c>
      <c r="H95" s="13" t="s">
        <v>205</v>
      </c>
      <c r="I95" s="59" t="s">
        <v>47</v>
      </c>
      <c r="J95" s="13" t="s">
        <v>227</v>
      </c>
      <c r="K95" s="13"/>
      <c r="L95" s="20"/>
      <c r="M95" s="13"/>
    </row>
    <row r="96" spans="1:13" ht="99.95" customHeight="1" x14ac:dyDescent="0.25">
      <c r="A96" s="25" t="s">
        <v>188</v>
      </c>
      <c r="B96" s="24" t="s">
        <v>600</v>
      </c>
      <c r="C96" s="25" t="s">
        <v>601</v>
      </c>
      <c r="D96" s="21" t="s">
        <v>602</v>
      </c>
      <c r="E96" s="16">
        <v>325500000</v>
      </c>
      <c r="F96" s="13" t="s">
        <v>140</v>
      </c>
      <c r="G96" s="13" t="s">
        <v>141</v>
      </c>
      <c r="H96" s="13" t="s">
        <v>205</v>
      </c>
      <c r="I96" s="59" t="s">
        <v>47</v>
      </c>
      <c r="J96" s="13" t="s">
        <v>599</v>
      </c>
      <c r="K96" s="13"/>
      <c r="L96" s="13"/>
      <c r="M96" s="13"/>
    </row>
    <row r="97" spans="1:535" ht="99.95" customHeight="1" x14ac:dyDescent="0.25">
      <c r="A97" s="25" t="s">
        <v>188</v>
      </c>
      <c r="B97" s="24" t="s">
        <v>603</v>
      </c>
      <c r="C97" s="25" t="s">
        <v>604</v>
      </c>
      <c r="D97" s="21" t="s">
        <v>605</v>
      </c>
      <c r="E97" s="16">
        <v>35000000</v>
      </c>
      <c r="F97" s="13" t="s">
        <v>140</v>
      </c>
      <c r="G97" s="13" t="s">
        <v>141</v>
      </c>
      <c r="H97" s="13" t="s">
        <v>205</v>
      </c>
      <c r="I97" s="59" t="s">
        <v>47</v>
      </c>
      <c r="J97" s="13" t="s">
        <v>599</v>
      </c>
      <c r="K97" s="13"/>
      <c r="L97" s="13"/>
      <c r="M97" s="13"/>
    </row>
    <row r="98" spans="1:535" ht="99.95" customHeight="1" x14ac:dyDescent="0.25">
      <c r="A98" s="25" t="s">
        <v>188</v>
      </c>
      <c r="B98" s="24" t="s">
        <v>606</v>
      </c>
      <c r="C98" s="25" t="s">
        <v>604</v>
      </c>
      <c r="D98" s="21" t="s">
        <v>607</v>
      </c>
      <c r="E98" s="16">
        <v>152864125</v>
      </c>
      <c r="F98" s="13" t="s">
        <v>140</v>
      </c>
      <c r="G98" s="13" t="s">
        <v>141</v>
      </c>
      <c r="H98" s="13" t="s">
        <v>205</v>
      </c>
      <c r="I98" s="59" t="s">
        <v>47</v>
      </c>
      <c r="J98" s="13" t="s">
        <v>599</v>
      </c>
      <c r="K98" s="13"/>
      <c r="L98" s="13"/>
      <c r="M98" s="13"/>
    </row>
    <row r="99" spans="1:535" ht="99.95" customHeight="1" x14ac:dyDescent="0.25">
      <c r="A99" s="25" t="s">
        <v>188</v>
      </c>
      <c r="B99" s="24" t="s">
        <v>222</v>
      </c>
      <c r="C99" s="31" t="s">
        <v>219</v>
      </c>
      <c r="D99" s="21" t="s">
        <v>223</v>
      </c>
      <c r="E99" s="16">
        <v>5000000</v>
      </c>
      <c r="F99" s="13" t="s">
        <v>192</v>
      </c>
      <c r="G99" s="13" t="s">
        <v>193</v>
      </c>
      <c r="H99" s="13" t="s">
        <v>194</v>
      </c>
      <c r="I99" s="59" t="s">
        <v>47</v>
      </c>
      <c r="J99" s="13" t="s">
        <v>221</v>
      </c>
      <c r="K99" s="13"/>
      <c r="L99" s="20"/>
      <c r="M99" s="13"/>
    </row>
    <row r="100" spans="1:535" ht="99.95" customHeight="1" x14ac:dyDescent="0.25">
      <c r="A100" s="25" t="s">
        <v>188</v>
      </c>
      <c r="B100" s="24" t="s">
        <v>224</v>
      </c>
      <c r="C100" s="31" t="s">
        <v>219</v>
      </c>
      <c r="D100" s="21" t="s">
        <v>225</v>
      </c>
      <c r="E100" s="16">
        <v>5000000</v>
      </c>
      <c r="F100" s="13" t="s">
        <v>192</v>
      </c>
      <c r="G100" s="13" t="s">
        <v>193</v>
      </c>
      <c r="H100" s="13" t="s">
        <v>194</v>
      </c>
      <c r="I100" s="59" t="s">
        <v>47</v>
      </c>
      <c r="J100" s="13" t="s">
        <v>221</v>
      </c>
      <c r="K100" s="13"/>
      <c r="L100" s="20"/>
      <c r="M100" s="13"/>
    </row>
    <row r="101" spans="1:535" ht="99.95" customHeight="1" x14ac:dyDescent="0.25">
      <c r="A101" s="25" t="s">
        <v>188</v>
      </c>
      <c r="B101" s="24" t="s">
        <v>203</v>
      </c>
      <c r="C101" s="31" t="s">
        <v>15</v>
      </c>
      <c r="D101" s="21" t="s">
        <v>204</v>
      </c>
      <c r="E101" s="16">
        <v>400000000</v>
      </c>
      <c r="F101" s="13" t="s">
        <v>140</v>
      </c>
      <c r="G101" s="13" t="s">
        <v>141</v>
      </c>
      <c r="H101" s="13" t="s">
        <v>205</v>
      </c>
      <c r="I101" s="60" t="s">
        <v>581</v>
      </c>
      <c r="J101" s="13"/>
      <c r="K101" s="13"/>
      <c r="L101" s="20"/>
      <c r="M101" s="13" t="s">
        <v>698</v>
      </c>
    </row>
    <row r="102" spans="1:535" ht="99.95" customHeight="1" x14ac:dyDescent="0.25">
      <c r="A102" s="25" t="s">
        <v>188</v>
      </c>
      <c r="B102" s="24" t="s">
        <v>189</v>
      </c>
      <c r="C102" s="25" t="s">
        <v>190</v>
      </c>
      <c r="D102" s="21" t="s">
        <v>191</v>
      </c>
      <c r="E102" s="16">
        <v>2000000</v>
      </c>
      <c r="F102" s="13" t="s">
        <v>192</v>
      </c>
      <c r="G102" s="13" t="s">
        <v>193</v>
      </c>
      <c r="H102" s="13" t="s">
        <v>194</v>
      </c>
      <c r="I102" s="60" t="s">
        <v>581</v>
      </c>
      <c r="J102" s="13"/>
      <c r="K102" s="13"/>
      <c r="L102" s="13"/>
      <c r="M102" s="13" t="s">
        <v>672</v>
      </c>
    </row>
    <row r="103" spans="1:535" ht="99.95" customHeight="1" x14ac:dyDescent="0.25">
      <c r="A103" s="25" t="s">
        <v>230</v>
      </c>
      <c r="B103" s="24" t="s">
        <v>304</v>
      </c>
      <c r="C103" s="25" t="s">
        <v>305</v>
      </c>
      <c r="D103" s="24" t="s">
        <v>306</v>
      </c>
      <c r="E103" s="16">
        <v>3341448.03</v>
      </c>
      <c r="F103" s="13" t="s">
        <v>17</v>
      </c>
      <c r="G103" s="13" t="s">
        <v>131</v>
      </c>
      <c r="H103" s="13" t="s">
        <v>132</v>
      </c>
      <c r="I103" s="62" t="s">
        <v>23</v>
      </c>
      <c r="J103" s="13" t="s">
        <v>133</v>
      </c>
      <c r="K103" s="15">
        <v>1300000</v>
      </c>
      <c r="L103" s="20"/>
      <c r="M103" s="13"/>
    </row>
    <row r="104" spans="1:535" ht="99.95" customHeight="1" x14ac:dyDescent="0.25">
      <c r="A104" s="25" t="s">
        <v>230</v>
      </c>
      <c r="B104" s="24" t="s">
        <v>307</v>
      </c>
      <c r="C104" s="25" t="s">
        <v>308</v>
      </c>
      <c r="D104" s="24" t="s">
        <v>309</v>
      </c>
      <c r="E104" s="16">
        <v>8366758.3200000003</v>
      </c>
      <c r="F104" s="13" t="s">
        <v>17</v>
      </c>
      <c r="G104" s="13" t="s">
        <v>131</v>
      </c>
      <c r="H104" s="13" t="s">
        <v>132</v>
      </c>
      <c r="I104" s="62" t="s">
        <v>23</v>
      </c>
      <c r="J104" s="13" t="s">
        <v>133</v>
      </c>
      <c r="K104" s="15">
        <v>3300000</v>
      </c>
      <c r="L104" s="20"/>
      <c r="M104" s="13"/>
    </row>
    <row r="105" spans="1:535" ht="99.95" customHeight="1" x14ac:dyDescent="0.25">
      <c r="A105" s="25" t="s">
        <v>230</v>
      </c>
      <c r="B105" s="24" t="s">
        <v>301</v>
      </c>
      <c r="C105" s="25" t="s">
        <v>302</v>
      </c>
      <c r="D105" s="24" t="s">
        <v>303</v>
      </c>
      <c r="E105" s="16">
        <v>5431114.0300000003</v>
      </c>
      <c r="F105" s="13" t="s">
        <v>17</v>
      </c>
      <c r="G105" s="13" t="s">
        <v>131</v>
      </c>
      <c r="H105" s="13" t="s">
        <v>132</v>
      </c>
      <c r="I105" s="56" t="s">
        <v>23</v>
      </c>
      <c r="J105" s="13" t="s">
        <v>133</v>
      </c>
      <c r="K105" s="15">
        <v>1700000</v>
      </c>
      <c r="L105" s="20"/>
      <c r="M105" s="13"/>
    </row>
    <row r="106" spans="1:535" s="3" customFormat="1" ht="99.95" customHeight="1" x14ac:dyDescent="0.25">
      <c r="A106" s="25" t="s">
        <v>230</v>
      </c>
      <c r="B106" s="24" t="s">
        <v>231</v>
      </c>
      <c r="C106" s="25" t="s">
        <v>15</v>
      </c>
      <c r="D106" s="21" t="s">
        <v>232</v>
      </c>
      <c r="E106" s="16">
        <v>198000000</v>
      </c>
      <c r="F106" s="13" t="s">
        <v>121</v>
      </c>
      <c r="G106" s="13" t="s">
        <v>233</v>
      </c>
      <c r="H106" s="13" t="s">
        <v>234</v>
      </c>
      <c r="I106" s="57" t="s">
        <v>20</v>
      </c>
      <c r="J106" s="13" t="s">
        <v>235</v>
      </c>
      <c r="K106" s="15">
        <v>9000000</v>
      </c>
      <c r="L106" s="20"/>
      <c r="M106" s="13"/>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row>
    <row r="107" spans="1:535" s="3" customFormat="1" ht="99.95" customHeight="1" x14ac:dyDescent="0.25">
      <c r="A107" s="25" t="s">
        <v>230</v>
      </c>
      <c r="B107" s="24" t="s">
        <v>241</v>
      </c>
      <c r="C107" s="25" t="s">
        <v>15</v>
      </c>
      <c r="D107" s="21" t="s">
        <v>242</v>
      </c>
      <c r="E107" s="16">
        <v>360000000</v>
      </c>
      <c r="F107" s="13" t="s">
        <v>121</v>
      </c>
      <c r="G107" s="13" t="s">
        <v>233</v>
      </c>
      <c r="H107" s="13" t="s">
        <v>234</v>
      </c>
      <c r="I107" s="57" t="s">
        <v>20</v>
      </c>
      <c r="J107" s="13" t="s">
        <v>112</v>
      </c>
      <c r="K107" s="15">
        <v>80000000</v>
      </c>
      <c r="L107" s="20"/>
      <c r="M107" s="13"/>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row>
    <row r="108" spans="1:535" s="3" customFormat="1" ht="99.95" customHeight="1" x14ac:dyDescent="0.25">
      <c r="A108" s="25" t="s">
        <v>230</v>
      </c>
      <c r="B108" s="24" t="s">
        <v>267</v>
      </c>
      <c r="C108" s="25" t="s">
        <v>15</v>
      </c>
      <c r="D108" s="21" t="s">
        <v>268</v>
      </c>
      <c r="E108" s="16">
        <f>6954945+600000</f>
        <v>7554945</v>
      </c>
      <c r="F108" s="13" t="s">
        <v>121</v>
      </c>
      <c r="G108" s="13" t="s">
        <v>233</v>
      </c>
      <c r="H108" s="13" t="s">
        <v>234</v>
      </c>
      <c r="I108" s="57" t="s">
        <v>20</v>
      </c>
      <c r="J108" s="13" t="s">
        <v>209</v>
      </c>
      <c r="K108" s="16">
        <v>5919815</v>
      </c>
      <c r="L108" s="20"/>
      <c r="M108" s="13"/>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row>
    <row r="109" spans="1:535" s="3" customFormat="1" ht="99.95" customHeight="1" x14ac:dyDescent="0.25">
      <c r="A109" s="25" t="s">
        <v>230</v>
      </c>
      <c r="B109" s="24" t="s">
        <v>272</v>
      </c>
      <c r="C109" s="25" t="s">
        <v>15</v>
      </c>
      <c r="D109" s="21" t="s">
        <v>270</v>
      </c>
      <c r="E109" s="16">
        <v>20492172</v>
      </c>
      <c r="F109" s="13" t="s">
        <v>121</v>
      </c>
      <c r="G109" s="13" t="s">
        <v>233</v>
      </c>
      <c r="H109" s="13" t="s">
        <v>234</v>
      </c>
      <c r="I109" s="57" t="s">
        <v>20</v>
      </c>
      <c r="J109" s="13" t="s">
        <v>209</v>
      </c>
      <c r="K109" s="16">
        <v>18441874</v>
      </c>
      <c r="L109" s="20"/>
      <c r="M109" s="13"/>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row>
    <row r="110" spans="1:535" ht="99.95" customHeight="1" x14ac:dyDescent="0.25">
      <c r="A110" s="25" t="s">
        <v>230</v>
      </c>
      <c r="B110" s="24" t="s">
        <v>279</v>
      </c>
      <c r="C110" s="25" t="s">
        <v>15</v>
      </c>
      <c r="D110" s="21" t="s">
        <v>280</v>
      </c>
      <c r="E110" s="16">
        <v>60000000</v>
      </c>
      <c r="F110" s="13" t="s">
        <v>121</v>
      </c>
      <c r="G110" s="13" t="s">
        <v>233</v>
      </c>
      <c r="H110" s="13" t="s">
        <v>234</v>
      </c>
      <c r="I110" s="57" t="s">
        <v>20</v>
      </c>
      <c r="J110" s="13" t="s">
        <v>112</v>
      </c>
      <c r="K110" s="15">
        <v>36665213.619999997</v>
      </c>
      <c r="L110" s="13"/>
      <c r="M110" s="13"/>
    </row>
    <row r="111" spans="1:535" ht="99.95" customHeight="1" x14ac:dyDescent="0.25">
      <c r="A111" s="25" t="s">
        <v>230</v>
      </c>
      <c r="B111" s="24" t="s">
        <v>283</v>
      </c>
      <c r="C111" s="25" t="s">
        <v>15</v>
      </c>
      <c r="D111" s="21" t="s">
        <v>284</v>
      </c>
      <c r="E111" s="16">
        <v>76000000</v>
      </c>
      <c r="F111" s="13" t="s">
        <v>121</v>
      </c>
      <c r="G111" s="13" t="s">
        <v>233</v>
      </c>
      <c r="H111" s="13" t="s">
        <v>234</v>
      </c>
      <c r="I111" s="57" t="s">
        <v>20</v>
      </c>
      <c r="J111" s="13" t="s">
        <v>285</v>
      </c>
      <c r="K111" s="15">
        <v>47588597.420000002</v>
      </c>
      <c r="L111" s="13"/>
      <c r="M111" s="13"/>
    </row>
    <row r="112" spans="1:535" ht="99.95" customHeight="1" x14ac:dyDescent="0.25">
      <c r="A112" s="25" t="s">
        <v>230</v>
      </c>
      <c r="B112" s="24" t="s">
        <v>288</v>
      </c>
      <c r="C112" s="25" t="s">
        <v>15</v>
      </c>
      <c r="D112" s="21" t="s">
        <v>289</v>
      </c>
      <c r="E112" s="16">
        <f>4697740+500000</f>
        <v>5197740</v>
      </c>
      <c r="F112" s="13" t="s">
        <v>121</v>
      </c>
      <c r="G112" s="13" t="s">
        <v>233</v>
      </c>
      <c r="H112" s="13" t="s">
        <v>234</v>
      </c>
      <c r="I112" s="57" t="s">
        <v>20</v>
      </c>
      <c r="J112" s="13" t="s">
        <v>209</v>
      </c>
      <c r="K112" s="16">
        <v>4008461</v>
      </c>
      <c r="L112" s="20"/>
      <c r="M112" s="13"/>
    </row>
    <row r="113" spans="1:535" ht="99.95" customHeight="1" x14ac:dyDescent="0.25">
      <c r="A113" s="25" t="s">
        <v>230</v>
      </c>
      <c r="B113" s="24" t="s">
        <v>291</v>
      </c>
      <c r="C113" s="25" t="s">
        <v>15</v>
      </c>
      <c r="D113" s="21" t="s">
        <v>292</v>
      </c>
      <c r="E113" s="16">
        <v>144000000</v>
      </c>
      <c r="F113" s="13" t="s">
        <v>121</v>
      </c>
      <c r="G113" s="13" t="s">
        <v>233</v>
      </c>
      <c r="H113" s="13" t="s">
        <v>234</v>
      </c>
      <c r="I113" s="57" t="s">
        <v>20</v>
      </c>
      <c r="J113" s="13" t="s">
        <v>112</v>
      </c>
      <c r="K113" s="15">
        <v>78234833.359999999</v>
      </c>
      <c r="L113" s="13"/>
      <c r="M113" s="13"/>
    </row>
    <row r="114" spans="1:535" ht="99.95" customHeight="1" x14ac:dyDescent="0.25">
      <c r="A114" s="25" t="s">
        <v>230</v>
      </c>
      <c r="B114" s="24" t="s">
        <v>293</v>
      </c>
      <c r="C114" s="25" t="s">
        <v>15</v>
      </c>
      <c r="D114" s="21" t="s">
        <v>294</v>
      </c>
      <c r="E114" s="16">
        <f>33520460+2000000</f>
        <v>35520460</v>
      </c>
      <c r="F114" s="13" t="s">
        <v>121</v>
      </c>
      <c r="G114" s="13" t="s">
        <v>233</v>
      </c>
      <c r="H114" s="13" t="s">
        <v>234</v>
      </c>
      <c r="I114" s="57" t="s">
        <v>20</v>
      </c>
      <c r="J114" s="13" t="s">
        <v>209</v>
      </c>
      <c r="K114" s="16">
        <v>30168413</v>
      </c>
      <c r="L114" s="20"/>
      <c r="M114" s="13"/>
    </row>
    <row r="115" spans="1:535" ht="99.95" customHeight="1" x14ac:dyDescent="0.25">
      <c r="A115" s="25" t="s">
        <v>230</v>
      </c>
      <c r="B115" s="24" t="s">
        <v>296</v>
      </c>
      <c r="C115" s="25" t="s">
        <v>15</v>
      </c>
      <c r="D115" s="21" t="s">
        <v>297</v>
      </c>
      <c r="E115" s="16">
        <f>337407955+5000000</f>
        <v>342407955</v>
      </c>
      <c r="F115" s="13" t="s">
        <v>121</v>
      </c>
      <c r="G115" s="13" t="s">
        <v>233</v>
      </c>
      <c r="H115" s="13" t="s">
        <v>234</v>
      </c>
      <c r="I115" s="57" t="s">
        <v>20</v>
      </c>
      <c r="J115" s="13" t="s">
        <v>209</v>
      </c>
      <c r="K115" s="16">
        <v>303667159</v>
      </c>
      <c r="L115" s="20"/>
      <c r="M115" s="13"/>
    </row>
    <row r="116" spans="1:535" ht="99.95" customHeight="1" x14ac:dyDescent="0.25">
      <c r="A116" s="25" t="s">
        <v>230</v>
      </c>
      <c r="B116" s="24" t="s">
        <v>312</v>
      </c>
      <c r="C116" s="25" t="s">
        <v>15</v>
      </c>
      <c r="D116" s="21" t="s">
        <v>313</v>
      </c>
      <c r="E116" s="16">
        <v>18000000</v>
      </c>
      <c r="F116" s="13" t="s">
        <v>121</v>
      </c>
      <c r="G116" s="13" t="s">
        <v>233</v>
      </c>
      <c r="H116" s="13" t="s">
        <v>234</v>
      </c>
      <c r="I116" s="57" t="s">
        <v>20</v>
      </c>
      <c r="J116" s="13" t="s">
        <v>39</v>
      </c>
      <c r="K116" s="15">
        <v>15000000</v>
      </c>
      <c r="L116" s="20"/>
      <c r="M116" s="13"/>
    </row>
    <row r="117" spans="1:535" ht="99.95" customHeight="1" x14ac:dyDescent="0.25">
      <c r="A117" s="25" t="s">
        <v>230</v>
      </c>
      <c r="B117" s="24" t="s">
        <v>318</v>
      </c>
      <c r="C117" s="25" t="s">
        <v>15</v>
      </c>
      <c r="D117" s="21" t="s">
        <v>319</v>
      </c>
      <c r="E117" s="16">
        <v>140000000</v>
      </c>
      <c r="F117" s="13" t="s">
        <v>121</v>
      </c>
      <c r="G117" s="13" t="s">
        <v>233</v>
      </c>
      <c r="H117" s="13" t="s">
        <v>234</v>
      </c>
      <c r="I117" s="57" t="s">
        <v>20</v>
      </c>
      <c r="J117" s="13" t="s">
        <v>285</v>
      </c>
      <c r="K117" s="15">
        <v>80000000</v>
      </c>
      <c r="L117" s="13"/>
      <c r="M117" s="13"/>
    </row>
    <row r="118" spans="1:535" ht="99.95" customHeight="1" x14ac:dyDescent="0.25">
      <c r="A118" s="25" t="s">
        <v>230</v>
      </c>
      <c r="B118" s="24" t="s">
        <v>336</v>
      </c>
      <c r="C118" s="25" t="s">
        <v>15</v>
      </c>
      <c r="D118" s="21" t="s">
        <v>337</v>
      </c>
      <c r="E118" s="16">
        <v>53092583</v>
      </c>
      <c r="F118" s="13" t="s">
        <v>121</v>
      </c>
      <c r="G118" s="13" t="s">
        <v>233</v>
      </c>
      <c r="H118" s="13" t="s">
        <v>234</v>
      </c>
      <c r="I118" s="57" t="s">
        <v>20</v>
      </c>
      <c r="J118" s="13" t="s">
        <v>209</v>
      </c>
      <c r="K118" s="16">
        <v>47783324</v>
      </c>
      <c r="L118" s="20"/>
      <c r="M118" s="13"/>
    </row>
    <row r="119" spans="1:535" s="3" customFormat="1" ht="99.95" customHeight="1" x14ac:dyDescent="0.25">
      <c r="A119" s="25" t="s">
        <v>230</v>
      </c>
      <c r="B119" s="24" t="s">
        <v>338</v>
      </c>
      <c r="C119" s="25" t="s">
        <v>15</v>
      </c>
      <c r="D119" s="21" t="s">
        <v>337</v>
      </c>
      <c r="E119" s="16">
        <v>49148325</v>
      </c>
      <c r="F119" s="13" t="s">
        <v>121</v>
      </c>
      <c r="G119" s="13" t="s">
        <v>233</v>
      </c>
      <c r="H119" s="13" t="s">
        <v>234</v>
      </c>
      <c r="I119" s="57" t="s">
        <v>20</v>
      </c>
      <c r="J119" s="13" t="s">
        <v>209</v>
      </c>
      <c r="K119" s="16">
        <v>44233493</v>
      </c>
      <c r="L119" s="20"/>
      <c r="M119" s="13"/>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row>
    <row r="120" spans="1:535" s="3" customFormat="1" ht="99.95" customHeight="1" x14ac:dyDescent="0.25">
      <c r="A120" s="25" t="s">
        <v>230</v>
      </c>
      <c r="B120" s="24" t="s">
        <v>339</v>
      </c>
      <c r="C120" s="25" t="s">
        <v>15</v>
      </c>
      <c r="D120" s="21" t="s">
        <v>340</v>
      </c>
      <c r="E120" s="16">
        <v>53851341</v>
      </c>
      <c r="F120" s="13" t="s">
        <v>121</v>
      </c>
      <c r="G120" s="13" t="s">
        <v>233</v>
      </c>
      <c r="H120" s="13" t="s">
        <v>234</v>
      </c>
      <c r="I120" s="57" t="s">
        <v>20</v>
      </c>
      <c r="J120" s="13" t="s">
        <v>209</v>
      </c>
      <c r="K120" s="16">
        <v>48466207</v>
      </c>
      <c r="L120" s="20"/>
      <c r="M120" s="13"/>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row>
    <row r="121" spans="1:535" s="3" customFormat="1" ht="99.95" customHeight="1" x14ac:dyDescent="0.25">
      <c r="A121" s="25" t="s">
        <v>230</v>
      </c>
      <c r="B121" s="24" t="s">
        <v>271</v>
      </c>
      <c r="C121" s="25" t="s">
        <v>15</v>
      </c>
      <c r="D121" s="21" t="s">
        <v>268</v>
      </c>
      <c r="E121" s="16">
        <f>11154965+700000</f>
        <v>11854965</v>
      </c>
      <c r="F121" s="13" t="s">
        <v>121</v>
      </c>
      <c r="G121" s="13" t="s">
        <v>233</v>
      </c>
      <c r="H121" s="13" t="s">
        <v>234</v>
      </c>
      <c r="I121" s="57" t="s">
        <v>20</v>
      </c>
      <c r="J121" s="13" t="s">
        <v>209</v>
      </c>
      <c r="K121" s="16">
        <v>9481720</v>
      </c>
      <c r="L121" s="20"/>
      <c r="M121" s="13"/>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c r="IX121" s="1"/>
      <c r="IY121" s="1"/>
      <c r="IZ121" s="1"/>
      <c r="JA121" s="1"/>
      <c r="JB121" s="1"/>
      <c r="JC121" s="1"/>
      <c r="JD121" s="1"/>
      <c r="JE121" s="1"/>
      <c r="JF121" s="1"/>
      <c r="JG121" s="1"/>
      <c r="JH121" s="1"/>
      <c r="JI121" s="1"/>
      <c r="JJ121" s="1"/>
      <c r="JK121" s="1"/>
      <c r="JL121" s="1"/>
      <c r="JM121" s="1"/>
      <c r="JN121" s="1"/>
      <c r="JO121" s="1"/>
      <c r="JP121" s="1"/>
      <c r="JQ121" s="1"/>
      <c r="JR121" s="1"/>
      <c r="JS121" s="1"/>
      <c r="JT121" s="1"/>
      <c r="JU121" s="1"/>
      <c r="JV121" s="1"/>
      <c r="JW121" s="1"/>
      <c r="JX121" s="1"/>
      <c r="JY121" s="1"/>
      <c r="JZ121" s="1"/>
      <c r="KA121" s="1"/>
      <c r="KB121" s="1"/>
      <c r="KC121" s="1"/>
      <c r="KD121" s="1"/>
      <c r="KE121" s="1"/>
      <c r="KF121" s="1"/>
      <c r="KG121" s="1"/>
      <c r="KH121" s="1"/>
      <c r="KI121" s="1"/>
      <c r="KJ121" s="1"/>
      <c r="KK121" s="1"/>
      <c r="KL121" s="1"/>
      <c r="KM121" s="1"/>
      <c r="KN121" s="1"/>
      <c r="KO121" s="1"/>
      <c r="KP121" s="1"/>
      <c r="KQ121" s="1"/>
      <c r="KR121" s="1"/>
      <c r="KS121" s="1"/>
      <c r="KT121" s="1"/>
      <c r="KU121" s="1"/>
      <c r="KV121" s="1"/>
      <c r="KW121" s="1"/>
      <c r="KX121" s="1"/>
      <c r="KY121" s="1"/>
      <c r="KZ121" s="1"/>
      <c r="LA121" s="1"/>
      <c r="LB121" s="1"/>
      <c r="LC121" s="1"/>
      <c r="LD121" s="1"/>
      <c r="LE121" s="1"/>
      <c r="LF121" s="1"/>
      <c r="LG121" s="1"/>
      <c r="LH121" s="1"/>
      <c r="LI121" s="1"/>
      <c r="LJ121" s="1"/>
      <c r="LK121" s="1"/>
      <c r="LL121" s="1"/>
      <c r="LM121" s="1"/>
      <c r="LN121" s="1"/>
      <c r="LO121" s="1"/>
      <c r="LP121" s="1"/>
      <c r="LQ121" s="1"/>
      <c r="LR121" s="1"/>
      <c r="LS121" s="1"/>
      <c r="LT121" s="1"/>
      <c r="LU121" s="1"/>
      <c r="LV121" s="1"/>
      <c r="LW121" s="1"/>
      <c r="LX121" s="1"/>
      <c r="LY121" s="1"/>
      <c r="LZ121" s="1"/>
      <c r="MA121" s="1"/>
      <c r="MB121" s="1"/>
      <c r="MC121" s="1"/>
      <c r="MD121" s="1"/>
      <c r="ME121" s="1"/>
      <c r="MF121" s="1"/>
      <c r="MG121" s="1"/>
      <c r="MH121" s="1"/>
      <c r="MI121" s="1"/>
      <c r="MJ121" s="1"/>
      <c r="MK121" s="1"/>
      <c r="ML121" s="1"/>
      <c r="MM121" s="1"/>
      <c r="MN121" s="1"/>
      <c r="MO121" s="1"/>
      <c r="MP121" s="1"/>
      <c r="MQ121" s="1"/>
      <c r="MR121" s="1"/>
      <c r="MS121" s="1"/>
      <c r="MT121" s="1"/>
      <c r="MU121" s="1"/>
      <c r="MV121" s="1"/>
      <c r="MW121" s="1"/>
      <c r="MX121" s="1"/>
      <c r="MY121" s="1"/>
      <c r="MZ121" s="1"/>
      <c r="NA121" s="1"/>
      <c r="NB121" s="1"/>
      <c r="NC121" s="1"/>
      <c r="ND121" s="1"/>
      <c r="NE121" s="1"/>
      <c r="NF121" s="1"/>
      <c r="NG121" s="1"/>
      <c r="NH121" s="1"/>
      <c r="NI121" s="1"/>
      <c r="NJ121" s="1"/>
      <c r="NK121" s="1"/>
      <c r="NL121" s="1"/>
      <c r="NM121" s="1"/>
      <c r="NN121" s="1"/>
      <c r="NO121" s="1"/>
      <c r="NP121" s="1"/>
      <c r="NQ121" s="1"/>
      <c r="NR121" s="1"/>
      <c r="NS121" s="1"/>
      <c r="NT121" s="1"/>
      <c r="NU121" s="1"/>
      <c r="NV121" s="1"/>
      <c r="NW121" s="1"/>
      <c r="NX121" s="1"/>
      <c r="NY121" s="1"/>
      <c r="NZ121" s="1"/>
      <c r="OA121" s="1"/>
      <c r="OB121" s="1"/>
      <c r="OC121" s="1"/>
      <c r="OD121" s="1"/>
      <c r="OE121" s="1"/>
      <c r="OF121" s="1"/>
      <c r="OG121" s="1"/>
      <c r="OH121" s="1"/>
      <c r="OI121" s="1"/>
      <c r="OJ121" s="1"/>
      <c r="OK121" s="1"/>
      <c r="OL121" s="1"/>
      <c r="OM121" s="1"/>
      <c r="ON121" s="1"/>
      <c r="OO121" s="1"/>
      <c r="OP121" s="1"/>
      <c r="OQ121" s="1"/>
      <c r="OR121" s="1"/>
      <c r="OS121" s="1"/>
      <c r="OT121" s="1"/>
      <c r="OU121" s="1"/>
      <c r="OV121" s="1"/>
      <c r="OW121" s="1"/>
      <c r="OX121" s="1"/>
      <c r="OY121" s="1"/>
      <c r="OZ121" s="1"/>
      <c r="PA121" s="1"/>
      <c r="PB121" s="1"/>
      <c r="PC121" s="1"/>
      <c r="PD121" s="1"/>
      <c r="PE121" s="1"/>
      <c r="PF121" s="1"/>
      <c r="PG121" s="1"/>
      <c r="PH121" s="1"/>
      <c r="PI121" s="1"/>
      <c r="PJ121" s="1"/>
      <c r="PK121" s="1"/>
      <c r="PL121" s="1"/>
      <c r="PM121" s="1"/>
      <c r="PN121" s="1"/>
      <c r="PO121" s="1"/>
      <c r="PP121" s="1"/>
      <c r="PQ121" s="1"/>
      <c r="PR121" s="1"/>
      <c r="PS121" s="1"/>
      <c r="PT121" s="1"/>
      <c r="PU121" s="1"/>
      <c r="PV121" s="1"/>
      <c r="PW121" s="1"/>
      <c r="PX121" s="1"/>
      <c r="PY121" s="1"/>
      <c r="PZ121" s="1"/>
      <c r="QA121" s="1"/>
      <c r="QB121" s="1"/>
      <c r="QC121" s="1"/>
      <c r="QD121" s="1"/>
      <c r="QE121" s="1"/>
      <c r="QF121" s="1"/>
      <c r="QG121" s="1"/>
      <c r="QH121" s="1"/>
      <c r="QI121" s="1"/>
      <c r="QJ121" s="1"/>
      <c r="QK121" s="1"/>
      <c r="QL121" s="1"/>
      <c r="QM121" s="1"/>
      <c r="QN121" s="1"/>
      <c r="QO121" s="1"/>
      <c r="QP121" s="1"/>
      <c r="QQ121" s="1"/>
      <c r="QR121" s="1"/>
      <c r="QS121" s="1"/>
      <c r="QT121" s="1"/>
      <c r="QU121" s="1"/>
      <c r="QV121" s="1"/>
      <c r="QW121" s="1"/>
      <c r="QX121" s="1"/>
      <c r="QY121" s="1"/>
      <c r="QZ121" s="1"/>
      <c r="RA121" s="1"/>
      <c r="RB121" s="1"/>
      <c r="RC121" s="1"/>
      <c r="RD121" s="1"/>
      <c r="RE121" s="1"/>
      <c r="RF121" s="1"/>
      <c r="RG121" s="1"/>
      <c r="RH121" s="1"/>
      <c r="RI121" s="1"/>
      <c r="RJ121" s="1"/>
      <c r="RK121" s="1"/>
      <c r="RL121" s="1"/>
      <c r="RM121" s="1"/>
      <c r="RN121" s="1"/>
      <c r="RO121" s="1"/>
      <c r="RP121" s="1"/>
      <c r="RQ121" s="1"/>
      <c r="RR121" s="1"/>
      <c r="RS121" s="1"/>
      <c r="RT121" s="1"/>
      <c r="RU121" s="1"/>
      <c r="RV121" s="1"/>
      <c r="RW121" s="1"/>
      <c r="RX121" s="1"/>
      <c r="RY121" s="1"/>
      <c r="RZ121" s="1"/>
      <c r="SA121" s="1"/>
      <c r="SB121" s="1"/>
      <c r="SC121" s="1"/>
      <c r="SD121" s="1"/>
      <c r="SE121" s="1"/>
      <c r="SF121" s="1"/>
      <c r="SG121" s="1"/>
      <c r="SH121" s="1"/>
      <c r="SI121" s="1"/>
      <c r="SJ121" s="1"/>
      <c r="SK121" s="1"/>
      <c r="SL121" s="1"/>
      <c r="SM121" s="1"/>
      <c r="SN121" s="1"/>
      <c r="SO121" s="1"/>
      <c r="SP121" s="1"/>
      <c r="SQ121" s="1"/>
      <c r="SR121" s="1"/>
      <c r="SS121" s="1"/>
      <c r="ST121" s="1"/>
      <c r="SU121" s="1"/>
      <c r="SV121" s="1"/>
      <c r="SW121" s="1"/>
      <c r="SX121" s="1"/>
      <c r="SY121" s="1"/>
      <c r="SZ121" s="1"/>
      <c r="TA121" s="1"/>
      <c r="TB121" s="1"/>
      <c r="TC121" s="1"/>
      <c r="TD121" s="1"/>
      <c r="TE121" s="1"/>
      <c r="TF121" s="1"/>
      <c r="TG121" s="1"/>
      <c r="TH121" s="1"/>
      <c r="TI121" s="1"/>
      <c r="TJ121" s="1"/>
      <c r="TK121" s="1"/>
      <c r="TL121" s="1"/>
      <c r="TM121" s="1"/>
      <c r="TN121" s="1"/>
      <c r="TO121" s="1"/>
    </row>
    <row r="122" spans="1:535" s="3" customFormat="1" ht="99.95" customHeight="1" x14ac:dyDescent="0.25">
      <c r="A122" s="25" t="s">
        <v>230</v>
      </c>
      <c r="B122" s="24" t="s">
        <v>290</v>
      </c>
      <c r="C122" s="25" t="s">
        <v>15</v>
      </c>
      <c r="D122" s="21" t="s">
        <v>289</v>
      </c>
      <c r="E122" s="16">
        <f>5141650+500000</f>
        <v>5641650</v>
      </c>
      <c r="F122" s="13" t="s">
        <v>121</v>
      </c>
      <c r="G122" s="13" t="s">
        <v>233</v>
      </c>
      <c r="H122" s="13" t="s">
        <v>234</v>
      </c>
      <c r="I122" s="57" t="s">
        <v>20</v>
      </c>
      <c r="J122" s="13" t="s">
        <v>209</v>
      </c>
      <c r="K122" s="16">
        <v>4370402</v>
      </c>
      <c r="L122" s="20"/>
      <c r="M122" s="13"/>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c r="IY122" s="1"/>
      <c r="IZ122" s="1"/>
      <c r="JA122" s="1"/>
      <c r="JB122" s="1"/>
      <c r="JC122" s="1"/>
      <c r="JD122" s="1"/>
      <c r="JE122" s="1"/>
      <c r="JF122" s="1"/>
      <c r="JG122" s="1"/>
      <c r="JH122" s="1"/>
      <c r="JI122" s="1"/>
      <c r="JJ122" s="1"/>
      <c r="JK122" s="1"/>
      <c r="JL122" s="1"/>
      <c r="JM122" s="1"/>
      <c r="JN122" s="1"/>
      <c r="JO122" s="1"/>
      <c r="JP122" s="1"/>
      <c r="JQ122" s="1"/>
      <c r="JR122" s="1"/>
      <c r="JS122" s="1"/>
      <c r="JT122" s="1"/>
      <c r="JU122" s="1"/>
      <c r="JV122" s="1"/>
      <c r="JW122" s="1"/>
      <c r="JX122" s="1"/>
      <c r="JY122" s="1"/>
      <c r="JZ122" s="1"/>
      <c r="KA122" s="1"/>
      <c r="KB122" s="1"/>
      <c r="KC122" s="1"/>
      <c r="KD122" s="1"/>
      <c r="KE122" s="1"/>
      <c r="KF122" s="1"/>
      <c r="KG122" s="1"/>
      <c r="KH122" s="1"/>
      <c r="KI122" s="1"/>
      <c r="KJ122" s="1"/>
      <c r="KK122" s="1"/>
      <c r="KL122" s="1"/>
      <c r="KM122" s="1"/>
      <c r="KN122" s="1"/>
      <c r="KO122" s="1"/>
      <c r="KP122" s="1"/>
      <c r="KQ122" s="1"/>
      <c r="KR122" s="1"/>
      <c r="KS122" s="1"/>
      <c r="KT122" s="1"/>
      <c r="KU122" s="1"/>
      <c r="KV122" s="1"/>
      <c r="KW122" s="1"/>
      <c r="KX122" s="1"/>
      <c r="KY122" s="1"/>
      <c r="KZ122" s="1"/>
      <c r="LA122" s="1"/>
      <c r="LB122" s="1"/>
      <c r="LC122" s="1"/>
      <c r="LD122" s="1"/>
      <c r="LE122" s="1"/>
      <c r="LF122" s="1"/>
      <c r="LG122" s="1"/>
      <c r="LH122" s="1"/>
      <c r="LI122" s="1"/>
      <c r="LJ122" s="1"/>
      <c r="LK122" s="1"/>
      <c r="LL122" s="1"/>
      <c r="LM122" s="1"/>
      <c r="LN122" s="1"/>
      <c r="LO122" s="1"/>
      <c r="LP122" s="1"/>
      <c r="LQ122" s="1"/>
      <c r="LR122" s="1"/>
      <c r="LS122" s="1"/>
      <c r="LT122" s="1"/>
      <c r="LU122" s="1"/>
      <c r="LV122" s="1"/>
      <c r="LW122" s="1"/>
      <c r="LX122" s="1"/>
      <c r="LY122" s="1"/>
      <c r="LZ122" s="1"/>
      <c r="MA122" s="1"/>
      <c r="MB122" s="1"/>
      <c r="MC122" s="1"/>
      <c r="MD122" s="1"/>
      <c r="ME122" s="1"/>
      <c r="MF122" s="1"/>
      <c r="MG122" s="1"/>
      <c r="MH122" s="1"/>
      <c r="MI122" s="1"/>
      <c r="MJ122" s="1"/>
      <c r="MK122" s="1"/>
      <c r="ML122" s="1"/>
      <c r="MM122" s="1"/>
      <c r="MN122" s="1"/>
      <c r="MO122" s="1"/>
      <c r="MP122" s="1"/>
      <c r="MQ122" s="1"/>
      <c r="MR122" s="1"/>
      <c r="MS122" s="1"/>
      <c r="MT122" s="1"/>
      <c r="MU122" s="1"/>
      <c r="MV122" s="1"/>
      <c r="MW122" s="1"/>
      <c r="MX122" s="1"/>
      <c r="MY122" s="1"/>
      <c r="MZ122" s="1"/>
      <c r="NA122" s="1"/>
      <c r="NB122" s="1"/>
      <c r="NC122" s="1"/>
      <c r="ND122" s="1"/>
      <c r="NE122" s="1"/>
      <c r="NF122" s="1"/>
      <c r="NG122" s="1"/>
      <c r="NH122" s="1"/>
      <c r="NI122" s="1"/>
      <c r="NJ122" s="1"/>
      <c r="NK122" s="1"/>
      <c r="NL122" s="1"/>
      <c r="NM122" s="1"/>
      <c r="NN122" s="1"/>
      <c r="NO122" s="1"/>
      <c r="NP122" s="1"/>
      <c r="NQ122" s="1"/>
      <c r="NR122" s="1"/>
      <c r="NS122" s="1"/>
      <c r="NT122" s="1"/>
      <c r="NU122" s="1"/>
      <c r="NV122" s="1"/>
      <c r="NW122" s="1"/>
      <c r="NX122" s="1"/>
      <c r="NY122" s="1"/>
      <c r="NZ122" s="1"/>
      <c r="OA122" s="1"/>
      <c r="OB122" s="1"/>
      <c r="OC122" s="1"/>
      <c r="OD122" s="1"/>
      <c r="OE122" s="1"/>
      <c r="OF122" s="1"/>
      <c r="OG122" s="1"/>
      <c r="OH122" s="1"/>
      <c r="OI122" s="1"/>
      <c r="OJ122" s="1"/>
      <c r="OK122" s="1"/>
      <c r="OL122" s="1"/>
      <c r="OM122" s="1"/>
      <c r="ON122" s="1"/>
      <c r="OO122" s="1"/>
      <c r="OP122" s="1"/>
      <c r="OQ122" s="1"/>
      <c r="OR122" s="1"/>
      <c r="OS122" s="1"/>
      <c r="OT122" s="1"/>
      <c r="OU122" s="1"/>
      <c r="OV122" s="1"/>
      <c r="OW122" s="1"/>
      <c r="OX122" s="1"/>
      <c r="OY122" s="1"/>
      <c r="OZ122" s="1"/>
      <c r="PA122" s="1"/>
      <c r="PB122" s="1"/>
      <c r="PC122" s="1"/>
      <c r="PD122" s="1"/>
      <c r="PE122" s="1"/>
      <c r="PF122" s="1"/>
      <c r="PG122" s="1"/>
      <c r="PH122" s="1"/>
      <c r="PI122" s="1"/>
      <c r="PJ122" s="1"/>
      <c r="PK122" s="1"/>
      <c r="PL122" s="1"/>
      <c r="PM122" s="1"/>
      <c r="PN122" s="1"/>
      <c r="PO122" s="1"/>
      <c r="PP122" s="1"/>
      <c r="PQ122" s="1"/>
      <c r="PR122" s="1"/>
      <c r="PS122" s="1"/>
      <c r="PT122" s="1"/>
      <c r="PU122" s="1"/>
      <c r="PV122" s="1"/>
      <c r="PW122" s="1"/>
      <c r="PX122" s="1"/>
      <c r="PY122" s="1"/>
      <c r="PZ122" s="1"/>
      <c r="QA122" s="1"/>
      <c r="QB122" s="1"/>
      <c r="QC122" s="1"/>
      <c r="QD122" s="1"/>
      <c r="QE122" s="1"/>
      <c r="QF122" s="1"/>
      <c r="QG122" s="1"/>
      <c r="QH122" s="1"/>
      <c r="QI122" s="1"/>
      <c r="QJ122" s="1"/>
      <c r="QK122" s="1"/>
      <c r="QL122" s="1"/>
      <c r="QM122" s="1"/>
      <c r="QN122" s="1"/>
      <c r="QO122" s="1"/>
      <c r="QP122" s="1"/>
      <c r="QQ122" s="1"/>
      <c r="QR122" s="1"/>
      <c r="QS122" s="1"/>
      <c r="QT122" s="1"/>
      <c r="QU122" s="1"/>
      <c r="QV122" s="1"/>
      <c r="QW122" s="1"/>
      <c r="QX122" s="1"/>
      <c r="QY122" s="1"/>
      <c r="QZ122" s="1"/>
      <c r="RA122" s="1"/>
      <c r="RB122" s="1"/>
      <c r="RC122" s="1"/>
      <c r="RD122" s="1"/>
      <c r="RE122" s="1"/>
      <c r="RF122" s="1"/>
      <c r="RG122" s="1"/>
      <c r="RH122" s="1"/>
      <c r="RI122" s="1"/>
      <c r="RJ122" s="1"/>
      <c r="RK122" s="1"/>
      <c r="RL122" s="1"/>
      <c r="RM122" s="1"/>
      <c r="RN122" s="1"/>
      <c r="RO122" s="1"/>
      <c r="RP122" s="1"/>
      <c r="RQ122" s="1"/>
      <c r="RR122" s="1"/>
      <c r="RS122" s="1"/>
      <c r="RT122" s="1"/>
      <c r="RU122" s="1"/>
      <c r="RV122" s="1"/>
      <c r="RW122" s="1"/>
      <c r="RX122" s="1"/>
      <c r="RY122" s="1"/>
      <c r="RZ122" s="1"/>
      <c r="SA122" s="1"/>
      <c r="SB122" s="1"/>
      <c r="SC122" s="1"/>
      <c r="SD122" s="1"/>
      <c r="SE122" s="1"/>
      <c r="SF122" s="1"/>
      <c r="SG122" s="1"/>
      <c r="SH122" s="1"/>
      <c r="SI122" s="1"/>
      <c r="SJ122" s="1"/>
      <c r="SK122" s="1"/>
      <c r="SL122" s="1"/>
      <c r="SM122" s="1"/>
      <c r="SN122" s="1"/>
      <c r="SO122" s="1"/>
      <c r="SP122" s="1"/>
      <c r="SQ122" s="1"/>
      <c r="SR122" s="1"/>
      <c r="SS122" s="1"/>
      <c r="ST122" s="1"/>
      <c r="SU122" s="1"/>
      <c r="SV122" s="1"/>
      <c r="SW122" s="1"/>
      <c r="SX122" s="1"/>
      <c r="SY122" s="1"/>
      <c r="SZ122" s="1"/>
      <c r="TA122" s="1"/>
      <c r="TB122" s="1"/>
      <c r="TC122" s="1"/>
      <c r="TD122" s="1"/>
      <c r="TE122" s="1"/>
      <c r="TF122" s="1"/>
      <c r="TG122" s="1"/>
      <c r="TH122" s="1"/>
      <c r="TI122" s="1"/>
      <c r="TJ122" s="1"/>
      <c r="TK122" s="1"/>
      <c r="TL122" s="1"/>
      <c r="TM122" s="1"/>
      <c r="TN122" s="1"/>
      <c r="TO122" s="1"/>
    </row>
    <row r="123" spans="1:535" s="3" customFormat="1" ht="99.95" customHeight="1" x14ac:dyDescent="0.25">
      <c r="A123" s="25" t="s">
        <v>230</v>
      </c>
      <c r="B123" s="24" t="s">
        <v>249</v>
      </c>
      <c r="C123" s="25" t="s">
        <v>15</v>
      </c>
      <c r="D123" s="21" t="s">
        <v>130</v>
      </c>
      <c r="E123" s="26">
        <v>3011906.75</v>
      </c>
      <c r="F123" s="13" t="s">
        <v>17</v>
      </c>
      <c r="G123" s="13" t="s">
        <v>131</v>
      </c>
      <c r="H123" s="13" t="s">
        <v>132</v>
      </c>
      <c r="I123" s="57" t="s">
        <v>20</v>
      </c>
      <c r="J123" s="13" t="s">
        <v>133</v>
      </c>
      <c r="K123" s="15">
        <v>1184143.95</v>
      </c>
      <c r="L123" s="20"/>
      <c r="M123" s="13"/>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c r="IW123" s="1"/>
      <c r="IX123" s="1"/>
      <c r="IY123" s="1"/>
      <c r="IZ123" s="1"/>
      <c r="JA123" s="1"/>
      <c r="JB123" s="1"/>
      <c r="JC123" s="1"/>
      <c r="JD123" s="1"/>
      <c r="JE123" s="1"/>
      <c r="JF123" s="1"/>
      <c r="JG123" s="1"/>
      <c r="JH123" s="1"/>
      <c r="JI123" s="1"/>
      <c r="JJ123" s="1"/>
      <c r="JK123" s="1"/>
      <c r="JL123" s="1"/>
      <c r="JM123" s="1"/>
      <c r="JN123" s="1"/>
      <c r="JO123" s="1"/>
      <c r="JP123" s="1"/>
      <c r="JQ123" s="1"/>
      <c r="JR123" s="1"/>
      <c r="JS123" s="1"/>
      <c r="JT123" s="1"/>
      <c r="JU123" s="1"/>
      <c r="JV123" s="1"/>
      <c r="JW123" s="1"/>
      <c r="JX123" s="1"/>
      <c r="JY123" s="1"/>
      <c r="JZ123" s="1"/>
      <c r="KA123" s="1"/>
      <c r="KB123" s="1"/>
      <c r="KC123" s="1"/>
      <c r="KD123" s="1"/>
      <c r="KE123" s="1"/>
      <c r="KF123" s="1"/>
      <c r="KG123" s="1"/>
      <c r="KH123" s="1"/>
      <c r="KI123" s="1"/>
      <c r="KJ123" s="1"/>
      <c r="KK123" s="1"/>
      <c r="KL123" s="1"/>
      <c r="KM123" s="1"/>
      <c r="KN123" s="1"/>
      <c r="KO123" s="1"/>
      <c r="KP123" s="1"/>
      <c r="KQ123" s="1"/>
      <c r="KR123" s="1"/>
      <c r="KS123" s="1"/>
      <c r="KT123" s="1"/>
      <c r="KU123" s="1"/>
      <c r="KV123" s="1"/>
      <c r="KW123" s="1"/>
      <c r="KX123" s="1"/>
      <c r="KY123" s="1"/>
      <c r="KZ123" s="1"/>
      <c r="LA123" s="1"/>
      <c r="LB123" s="1"/>
      <c r="LC123" s="1"/>
      <c r="LD123" s="1"/>
      <c r="LE123" s="1"/>
      <c r="LF123" s="1"/>
      <c r="LG123" s="1"/>
      <c r="LH123" s="1"/>
      <c r="LI123" s="1"/>
      <c r="LJ123" s="1"/>
      <c r="LK123" s="1"/>
      <c r="LL123" s="1"/>
      <c r="LM123" s="1"/>
      <c r="LN123" s="1"/>
      <c r="LO123" s="1"/>
      <c r="LP123" s="1"/>
      <c r="LQ123" s="1"/>
      <c r="LR123" s="1"/>
      <c r="LS123" s="1"/>
      <c r="LT123" s="1"/>
      <c r="LU123" s="1"/>
      <c r="LV123" s="1"/>
      <c r="LW123" s="1"/>
      <c r="LX123" s="1"/>
      <c r="LY123" s="1"/>
      <c r="LZ123" s="1"/>
      <c r="MA123" s="1"/>
      <c r="MB123" s="1"/>
      <c r="MC123" s="1"/>
      <c r="MD123" s="1"/>
      <c r="ME123" s="1"/>
      <c r="MF123" s="1"/>
      <c r="MG123" s="1"/>
      <c r="MH123" s="1"/>
      <c r="MI123" s="1"/>
      <c r="MJ123" s="1"/>
      <c r="MK123" s="1"/>
      <c r="ML123" s="1"/>
      <c r="MM123" s="1"/>
      <c r="MN123" s="1"/>
      <c r="MO123" s="1"/>
      <c r="MP123" s="1"/>
      <c r="MQ123" s="1"/>
      <c r="MR123" s="1"/>
      <c r="MS123" s="1"/>
      <c r="MT123" s="1"/>
      <c r="MU123" s="1"/>
      <c r="MV123" s="1"/>
      <c r="MW123" s="1"/>
      <c r="MX123" s="1"/>
      <c r="MY123" s="1"/>
      <c r="MZ123" s="1"/>
      <c r="NA123" s="1"/>
      <c r="NB123" s="1"/>
      <c r="NC123" s="1"/>
      <c r="ND123" s="1"/>
      <c r="NE123" s="1"/>
      <c r="NF123" s="1"/>
      <c r="NG123" s="1"/>
      <c r="NH123" s="1"/>
      <c r="NI123" s="1"/>
      <c r="NJ123" s="1"/>
      <c r="NK123" s="1"/>
      <c r="NL123" s="1"/>
      <c r="NM123" s="1"/>
      <c r="NN123" s="1"/>
      <c r="NO123" s="1"/>
      <c r="NP123" s="1"/>
      <c r="NQ123" s="1"/>
      <c r="NR123" s="1"/>
      <c r="NS123" s="1"/>
      <c r="NT123" s="1"/>
      <c r="NU123" s="1"/>
      <c r="NV123" s="1"/>
      <c r="NW123" s="1"/>
      <c r="NX123" s="1"/>
      <c r="NY123" s="1"/>
      <c r="NZ123" s="1"/>
      <c r="OA123" s="1"/>
      <c r="OB123" s="1"/>
      <c r="OC123" s="1"/>
      <c r="OD123" s="1"/>
      <c r="OE123" s="1"/>
      <c r="OF123" s="1"/>
      <c r="OG123" s="1"/>
      <c r="OH123" s="1"/>
      <c r="OI123" s="1"/>
      <c r="OJ123" s="1"/>
      <c r="OK123" s="1"/>
      <c r="OL123" s="1"/>
      <c r="OM123" s="1"/>
      <c r="ON123" s="1"/>
      <c r="OO123" s="1"/>
      <c r="OP123" s="1"/>
      <c r="OQ123" s="1"/>
      <c r="OR123" s="1"/>
      <c r="OS123" s="1"/>
      <c r="OT123" s="1"/>
      <c r="OU123" s="1"/>
      <c r="OV123" s="1"/>
      <c r="OW123" s="1"/>
      <c r="OX123" s="1"/>
      <c r="OY123" s="1"/>
      <c r="OZ123" s="1"/>
      <c r="PA123" s="1"/>
      <c r="PB123" s="1"/>
      <c r="PC123" s="1"/>
      <c r="PD123" s="1"/>
      <c r="PE123" s="1"/>
      <c r="PF123" s="1"/>
      <c r="PG123" s="1"/>
      <c r="PH123" s="1"/>
      <c r="PI123" s="1"/>
      <c r="PJ123" s="1"/>
      <c r="PK123" s="1"/>
      <c r="PL123" s="1"/>
      <c r="PM123" s="1"/>
      <c r="PN123" s="1"/>
      <c r="PO123" s="1"/>
      <c r="PP123" s="1"/>
      <c r="PQ123" s="1"/>
      <c r="PR123" s="1"/>
      <c r="PS123" s="1"/>
      <c r="PT123" s="1"/>
      <c r="PU123" s="1"/>
      <c r="PV123" s="1"/>
      <c r="PW123" s="1"/>
      <c r="PX123" s="1"/>
      <c r="PY123" s="1"/>
      <c r="PZ123" s="1"/>
      <c r="QA123" s="1"/>
      <c r="QB123" s="1"/>
      <c r="QC123" s="1"/>
      <c r="QD123" s="1"/>
      <c r="QE123" s="1"/>
      <c r="QF123" s="1"/>
      <c r="QG123" s="1"/>
      <c r="QH123" s="1"/>
      <c r="QI123" s="1"/>
      <c r="QJ123" s="1"/>
      <c r="QK123" s="1"/>
      <c r="QL123" s="1"/>
      <c r="QM123" s="1"/>
      <c r="QN123" s="1"/>
      <c r="QO123" s="1"/>
      <c r="QP123" s="1"/>
      <c r="QQ123" s="1"/>
      <c r="QR123" s="1"/>
      <c r="QS123" s="1"/>
      <c r="QT123" s="1"/>
      <c r="QU123" s="1"/>
      <c r="QV123" s="1"/>
      <c r="QW123" s="1"/>
      <c r="QX123" s="1"/>
      <c r="QY123" s="1"/>
      <c r="QZ123" s="1"/>
      <c r="RA123" s="1"/>
      <c r="RB123" s="1"/>
      <c r="RC123" s="1"/>
      <c r="RD123" s="1"/>
      <c r="RE123" s="1"/>
      <c r="RF123" s="1"/>
      <c r="RG123" s="1"/>
      <c r="RH123" s="1"/>
      <c r="RI123" s="1"/>
      <c r="RJ123" s="1"/>
      <c r="RK123" s="1"/>
      <c r="RL123" s="1"/>
      <c r="RM123" s="1"/>
      <c r="RN123" s="1"/>
      <c r="RO123" s="1"/>
      <c r="RP123" s="1"/>
      <c r="RQ123" s="1"/>
      <c r="RR123" s="1"/>
      <c r="RS123" s="1"/>
      <c r="RT123" s="1"/>
      <c r="RU123" s="1"/>
      <c r="RV123" s="1"/>
      <c r="RW123" s="1"/>
      <c r="RX123" s="1"/>
      <c r="RY123" s="1"/>
      <c r="RZ123" s="1"/>
      <c r="SA123" s="1"/>
      <c r="SB123" s="1"/>
      <c r="SC123" s="1"/>
      <c r="SD123" s="1"/>
      <c r="SE123" s="1"/>
      <c r="SF123" s="1"/>
      <c r="SG123" s="1"/>
      <c r="SH123" s="1"/>
      <c r="SI123" s="1"/>
      <c r="SJ123" s="1"/>
      <c r="SK123" s="1"/>
      <c r="SL123" s="1"/>
      <c r="SM123" s="1"/>
      <c r="SN123" s="1"/>
      <c r="SO123" s="1"/>
      <c r="SP123" s="1"/>
      <c r="SQ123" s="1"/>
      <c r="SR123" s="1"/>
      <c r="SS123" s="1"/>
      <c r="ST123" s="1"/>
      <c r="SU123" s="1"/>
      <c r="SV123" s="1"/>
      <c r="SW123" s="1"/>
      <c r="SX123" s="1"/>
      <c r="SY123" s="1"/>
      <c r="SZ123" s="1"/>
      <c r="TA123" s="1"/>
      <c r="TB123" s="1"/>
      <c r="TC123" s="1"/>
      <c r="TD123" s="1"/>
      <c r="TE123" s="1"/>
      <c r="TF123" s="1"/>
      <c r="TG123" s="1"/>
      <c r="TH123" s="1"/>
      <c r="TI123" s="1"/>
      <c r="TJ123" s="1"/>
      <c r="TK123" s="1"/>
      <c r="TL123" s="1"/>
      <c r="TM123" s="1"/>
      <c r="TN123" s="1"/>
      <c r="TO123" s="1"/>
    </row>
    <row r="124" spans="1:535" s="3" customFormat="1" ht="99.95" customHeight="1" x14ac:dyDescent="0.25">
      <c r="A124" s="25" t="s">
        <v>230</v>
      </c>
      <c r="B124" s="24" t="s">
        <v>250</v>
      </c>
      <c r="C124" s="25" t="s">
        <v>15</v>
      </c>
      <c r="D124" s="21" t="s">
        <v>130</v>
      </c>
      <c r="E124" s="32">
        <v>1287646.6000000001</v>
      </c>
      <c r="F124" s="13" t="s">
        <v>17</v>
      </c>
      <c r="G124" s="13" t="s">
        <v>131</v>
      </c>
      <c r="H124" s="13" t="s">
        <v>132</v>
      </c>
      <c r="I124" s="57" t="s">
        <v>20</v>
      </c>
      <c r="J124" s="13" t="s">
        <v>133</v>
      </c>
      <c r="K124" s="15">
        <v>1082056.041</v>
      </c>
      <c r="L124" s="20"/>
      <c r="M124" s="13"/>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c r="IX124" s="1"/>
      <c r="IY124" s="1"/>
      <c r="IZ124" s="1"/>
      <c r="JA124" s="1"/>
      <c r="JB124" s="1"/>
      <c r="JC124" s="1"/>
      <c r="JD124" s="1"/>
      <c r="JE124" s="1"/>
      <c r="JF124" s="1"/>
      <c r="JG124" s="1"/>
      <c r="JH124" s="1"/>
      <c r="JI124" s="1"/>
      <c r="JJ124" s="1"/>
      <c r="JK124" s="1"/>
      <c r="JL124" s="1"/>
      <c r="JM124" s="1"/>
      <c r="JN124" s="1"/>
      <c r="JO124" s="1"/>
      <c r="JP124" s="1"/>
      <c r="JQ124" s="1"/>
      <c r="JR124" s="1"/>
      <c r="JS124" s="1"/>
      <c r="JT124" s="1"/>
      <c r="JU124" s="1"/>
      <c r="JV124" s="1"/>
      <c r="JW124" s="1"/>
      <c r="JX124" s="1"/>
      <c r="JY124" s="1"/>
      <c r="JZ124" s="1"/>
      <c r="KA124" s="1"/>
      <c r="KB124" s="1"/>
      <c r="KC124" s="1"/>
      <c r="KD124" s="1"/>
      <c r="KE124" s="1"/>
      <c r="KF124" s="1"/>
      <c r="KG124" s="1"/>
      <c r="KH124" s="1"/>
      <c r="KI124" s="1"/>
      <c r="KJ124" s="1"/>
      <c r="KK124" s="1"/>
      <c r="KL124" s="1"/>
      <c r="KM124" s="1"/>
      <c r="KN124" s="1"/>
      <c r="KO124" s="1"/>
      <c r="KP124" s="1"/>
      <c r="KQ124" s="1"/>
      <c r="KR124" s="1"/>
      <c r="KS124" s="1"/>
      <c r="KT124" s="1"/>
      <c r="KU124" s="1"/>
      <c r="KV124" s="1"/>
      <c r="KW124" s="1"/>
      <c r="KX124" s="1"/>
      <c r="KY124" s="1"/>
      <c r="KZ124" s="1"/>
      <c r="LA124" s="1"/>
      <c r="LB124" s="1"/>
      <c r="LC124" s="1"/>
      <c r="LD124" s="1"/>
      <c r="LE124" s="1"/>
      <c r="LF124" s="1"/>
      <c r="LG124" s="1"/>
      <c r="LH124" s="1"/>
      <c r="LI124" s="1"/>
      <c r="LJ124" s="1"/>
      <c r="LK124" s="1"/>
      <c r="LL124" s="1"/>
      <c r="LM124" s="1"/>
      <c r="LN124" s="1"/>
      <c r="LO124" s="1"/>
      <c r="LP124" s="1"/>
      <c r="LQ124" s="1"/>
      <c r="LR124" s="1"/>
      <c r="LS124" s="1"/>
      <c r="LT124" s="1"/>
      <c r="LU124" s="1"/>
      <c r="LV124" s="1"/>
      <c r="LW124" s="1"/>
      <c r="LX124" s="1"/>
      <c r="LY124" s="1"/>
      <c r="LZ124" s="1"/>
      <c r="MA124" s="1"/>
      <c r="MB124" s="1"/>
      <c r="MC124" s="1"/>
      <c r="MD124" s="1"/>
      <c r="ME124" s="1"/>
      <c r="MF124" s="1"/>
      <c r="MG124" s="1"/>
      <c r="MH124" s="1"/>
      <c r="MI124" s="1"/>
      <c r="MJ124" s="1"/>
      <c r="MK124" s="1"/>
      <c r="ML124" s="1"/>
      <c r="MM124" s="1"/>
      <c r="MN124" s="1"/>
      <c r="MO124" s="1"/>
      <c r="MP124" s="1"/>
      <c r="MQ124" s="1"/>
      <c r="MR124" s="1"/>
      <c r="MS124" s="1"/>
      <c r="MT124" s="1"/>
      <c r="MU124" s="1"/>
      <c r="MV124" s="1"/>
      <c r="MW124" s="1"/>
      <c r="MX124" s="1"/>
      <c r="MY124" s="1"/>
      <c r="MZ124" s="1"/>
      <c r="NA124" s="1"/>
      <c r="NB124" s="1"/>
      <c r="NC124" s="1"/>
      <c r="ND124" s="1"/>
      <c r="NE124" s="1"/>
      <c r="NF124" s="1"/>
      <c r="NG124" s="1"/>
      <c r="NH124" s="1"/>
      <c r="NI124" s="1"/>
      <c r="NJ124" s="1"/>
      <c r="NK124" s="1"/>
      <c r="NL124" s="1"/>
      <c r="NM124" s="1"/>
      <c r="NN124" s="1"/>
      <c r="NO124" s="1"/>
      <c r="NP124" s="1"/>
      <c r="NQ124" s="1"/>
      <c r="NR124" s="1"/>
      <c r="NS124" s="1"/>
      <c r="NT124" s="1"/>
      <c r="NU124" s="1"/>
      <c r="NV124" s="1"/>
      <c r="NW124" s="1"/>
      <c r="NX124" s="1"/>
      <c r="NY124" s="1"/>
      <c r="NZ124" s="1"/>
      <c r="OA124" s="1"/>
      <c r="OB124" s="1"/>
      <c r="OC124" s="1"/>
      <c r="OD124" s="1"/>
      <c r="OE124" s="1"/>
      <c r="OF124" s="1"/>
      <c r="OG124" s="1"/>
      <c r="OH124" s="1"/>
      <c r="OI124" s="1"/>
      <c r="OJ124" s="1"/>
      <c r="OK124" s="1"/>
      <c r="OL124" s="1"/>
      <c r="OM124" s="1"/>
      <c r="ON124" s="1"/>
      <c r="OO124" s="1"/>
      <c r="OP124" s="1"/>
      <c r="OQ124" s="1"/>
      <c r="OR124" s="1"/>
      <c r="OS124" s="1"/>
      <c r="OT124" s="1"/>
      <c r="OU124" s="1"/>
      <c r="OV124" s="1"/>
      <c r="OW124" s="1"/>
      <c r="OX124" s="1"/>
      <c r="OY124" s="1"/>
      <c r="OZ124" s="1"/>
      <c r="PA124" s="1"/>
      <c r="PB124" s="1"/>
      <c r="PC124" s="1"/>
      <c r="PD124" s="1"/>
      <c r="PE124" s="1"/>
      <c r="PF124" s="1"/>
      <c r="PG124" s="1"/>
      <c r="PH124" s="1"/>
      <c r="PI124" s="1"/>
      <c r="PJ124" s="1"/>
      <c r="PK124" s="1"/>
      <c r="PL124" s="1"/>
      <c r="PM124" s="1"/>
      <c r="PN124" s="1"/>
      <c r="PO124" s="1"/>
      <c r="PP124" s="1"/>
      <c r="PQ124" s="1"/>
      <c r="PR124" s="1"/>
      <c r="PS124" s="1"/>
      <c r="PT124" s="1"/>
      <c r="PU124" s="1"/>
      <c r="PV124" s="1"/>
      <c r="PW124" s="1"/>
      <c r="PX124" s="1"/>
      <c r="PY124" s="1"/>
      <c r="PZ124" s="1"/>
      <c r="QA124" s="1"/>
      <c r="QB124" s="1"/>
      <c r="QC124" s="1"/>
      <c r="QD124" s="1"/>
      <c r="QE124" s="1"/>
      <c r="QF124" s="1"/>
      <c r="QG124" s="1"/>
      <c r="QH124" s="1"/>
      <c r="QI124" s="1"/>
      <c r="QJ124" s="1"/>
      <c r="QK124" s="1"/>
      <c r="QL124" s="1"/>
      <c r="QM124" s="1"/>
      <c r="QN124" s="1"/>
      <c r="QO124" s="1"/>
      <c r="QP124" s="1"/>
      <c r="QQ124" s="1"/>
      <c r="QR124" s="1"/>
      <c r="QS124" s="1"/>
      <c r="QT124" s="1"/>
      <c r="QU124" s="1"/>
      <c r="QV124" s="1"/>
      <c r="QW124" s="1"/>
      <c r="QX124" s="1"/>
      <c r="QY124" s="1"/>
      <c r="QZ124" s="1"/>
      <c r="RA124" s="1"/>
      <c r="RB124" s="1"/>
      <c r="RC124" s="1"/>
      <c r="RD124" s="1"/>
      <c r="RE124" s="1"/>
      <c r="RF124" s="1"/>
      <c r="RG124" s="1"/>
      <c r="RH124" s="1"/>
      <c r="RI124" s="1"/>
      <c r="RJ124" s="1"/>
      <c r="RK124" s="1"/>
      <c r="RL124" s="1"/>
      <c r="RM124" s="1"/>
      <c r="RN124" s="1"/>
      <c r="RO124" s="1"/>
      <c r="RP124" s="1"/>
      <c r="RQ124" s="1"/>
      <c r="RR124" s="1"/>
      <c r="RS124" s="1"/>
      <c r="RT124" s="1"/>
      <c r="RU124" s="1"/>
      <c r="RV124" s="1"/>
      <c r="RW124" s="1"/>
      <c r="RX124" s="1"/>
      <c r="RY124" s="1"/>
      <c r="RZ124" s="1"/>
      <c r="SA124" s="1"/>
      <c r="SB124" s="1"/>
      <c r="SC124" s="1"/>
      <c r="SD124" s="1"/>
      <c r="SE124" s="1"/>
      <c r="SF124" s="1"/>
      <c r="SG124" s="1"/>
      <c r="SH124" s="1"/>
      <c r="SI124" s="1"/>
      <c r="SJ124" s="1"/>
      <c r="SK124" s="1"/>
      <c r="SL124" s="1"/>
      <c r="SM124" s="1"/>
      <c r="SN124" s="1"/>
      <c r="SO124" s="1"/>
      <c r="SP124" s="1"/>
      <c r="SQ124" s="1"/>
      <c r="SR124" s="1"/>
      <c r="SS124" s="1"/>
      <c r="ST124" s="1"/>
      <c r="SU124" s="1"/>
      <c r="SV124" s="1"/>
      <c r="SW124" s="1"/>
      <c r="SX124" s="1"/>
      <c r="SY124" s="1"/>
      <c r="SZ124" s="1"/>
      <c r="TA124" s="1"/>
      <c r="TB124" s="1"/>
      <c r="TC124" s="1"/>
      <c r="TD124" s="1"/>
      <c r="TE124" s="1"/>
      <c r="TF124" s="1"/>
      <c r="TG124" s="1"/>
      <c r="TH124" s="1"/>
      <c r="TI124" s="1"/>
      <c r="TJ124" s="1"/>
      <c r="TK124" s="1"/>
      <c r="TL124" s="1"/>
      <c r="TM124" s="1"/>
      <c r="TN124" s="1"/>
      <c r="TO124" s="1"/>
    </row>
    <row r="125" spans="1:535" s="3" customFormat="1" ht="99.95" customHeight="1" x14ac:dyDescent="0.25">
      <c r="A125" s="25" t="s">
        <v>230</v>
      </c>
      <c r="B125" s="24" t="s">
        <v>251</v>
      </c>
      <c r="C125" s="25" t="s">
        <v>15</v>
      </c>
      <c r="D125" s="21" t="s">
        <v>130</v>
      </c>
      <c r="E125" s="26">
        <v>1318294.22</v>
      </c>
      <c r="F125" s="13" t="s">
        <v>17</v>
      </c>
      <c r="G125" s="13" t="s">
        <v>131</v>
      </c>
      <c r="H125" s="13" t="s">
        <v>132</v>
      </c>
      <c r="I125" s="57" t="s">
        <v>20</v>
      </c>
      <c r="J125" s="13" t="s">
        <v>133</v>
      </c>
      <c r="K125" s="15">
        <v>1114120.7962499999</v>
      </c>
      <c r="L125" s="20"/>
      <c r="M125" s="13"/>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c r="IV125" s="1"/>
      <c r="IW125" s="1"/>
      <c r="IX125" s="1"/>
      <c r="IY125" s="1"/>
      <c r="IZ125" s="1"/>
      <c r="JA125" s="1"/>
      <c r="JB125" s="1"/>
      <c r="JC125" s="1"/>
      <c r="JD125" s="1"/>
      <c r="JE125" s="1"/>
      <c r="JF125" s="1"/>
      <c r="JG125" s="1"/>
      <c r="JH125" s="1"/>
      <c r="JI125" s="1"/>
      <c r="JJ125" s="1"/>
      <c r="JK125" s="1"/>
      <c r="JL125" s="1"/>
      <c r="JM125" s="1"/>
      <c r="JN125" s="1"/>
      <c r="JO125" s="1"/>
      <c r="JP125" s="1"/>
      <c r="JQ125" s="1"/>
      <c r="JR125" s="1"/>
      <c r="JS125" s="1"/>
      <c r="JT125" s="1"/>
      <c r="JU125" s="1"/>
      <c r="JV125" s="1"/>
      <c r="JW125" s="1"/>
      <c r="JX125" s="1"/>
      <c r="JY125" s="1"/>
      <c r="JZ125" s="1"/>
      <c r="KA125" s="1"/>
      <c r="KB125" s="1"/>
      <c r="KC125" s="1"/>
      <c r="KD125" s="1"/>
      <c r="KE125" s="1"/>
      <c r="KF125" s="1"/>
      <c r="KG125" s="1"/>
      <c r="KH125" s="1"/>
      <c r="KI125" s="1"/>
      <c r="KJ125" s="1"/>
      <c r="KK125" s="1"/>
      <c r="KL125" s="1"/>
      <c r="KM125" s="1"/>
      <c r="KN125" s="1"/>
      <c r="KO125" s="1"/>
      <c r="KP125" s="1"/>
      <c r="KQ125" s="1"/>
      <c r="KR125" s="1"/>
      <c r="KS125" s="1"/>
      <c r="KT125" s="1"/>
      <c r="KU125" s="1"/>
      <c r="KV125" s="1"/>
      <c r="KW125" s="1"/>
      <c r="KX125" s="1"/>
      <c r="KY125" s="1"/>
      <c r="KZ125" s="1"/>
      <c r="LA125" s="1"/>
      <c r="LB125" s="1"/>
      <c r="LC125" s="1"/>
      <c r="LD125" s="1"/>
      <c r="LE125" s="1"/>
      <c r="LF125" s="1"/>
      <c r="LG125" s="1"/>
      <c r="LH125" s="1"/>
      <c r="LI125" s="1"/>
      <c r="LJ125" s="1"/>
      <c r="LK125" s="1"/>
      <c r="LL125" s="1"/>
      <c r="LM125" s="1"/>
      <c r="LN125" s="1"/>
      <c r="LO125" s="1"/>
      <c r="LP125" s="1"/>
      <c r="LQ125" s="1"/>
      <c r="LR125" s="1"/>
      <c r="LS125" s="1"/>
      <c r="LT125" s="1"/>
      <c r="LU125" s="1"/>
      <c r="LV125" s="1"/>
      <c r="LW125" s="1"/>
      <c r="LX125" s="1"/>
      <c r="LY125" s="1"/>
      <c r="LZ125" s="1"/>
      <c r="MA125" s="1"/>
      <c r="MB125" s="1"/>
      <c r="MC125" s="1"/>
      <c r="MD125" s="1"/>
      <c r="ME125" s="1"/>
      <c r="MF125" s="1"/>
      <c r="MG125" s="1"/>
      <c r="MH125" s="1"/>
      <c r="MI125" s="1"/>
      <c r="MJ125" s="1"/>
      <c r="MK125" s="1"/>
      <c r="ML125" s="1"/>
      <c r="MM125" s="1"/>
      <c r="MN125" s="1"/>
      <c r="MO125" s="1"/>
      <c r="MP125" s="1"/>
      <c r="MQ125" s="1"/>
      <c r="MR125" s="1"/>
      <c r="MS125" s="1"/>
      <c r="MT125" s="1"/>
      <c r="MU125" s="1"/>
      <c r="MV125" s="1"/>
      <c r="MW125" s="1"/>
      <c r="MX125" s="1"/>
      <c r="MY125" s="1"/>
      <c r="MZ125" s="1"/>
      <c r="NA125" s="1"/>
      <c r="NB125" s="1"/>
      <c r="NC125" s="1"/>
      <c r="ND125" s="1"/>
      <c r="NE125" s="1"/>
      <c r="NF125" s="1"/>
      <c r="NG125" s="1"/>
      <c r="NH125" s="1"/>
      <c r="NI125" s="1"/>
      <c r="NJ125" s="1"/>
      <c r="NK125" s="1"/>
      <c r="NL125" s="1"/>
      <c r="NM125" s="1"/>
      <c r="NN125" s="1"/>
      <c r="NO125" s="1"/>
      <c r="NP125" s="1"/>
      <c r="NQ125" s="1"/>
      <c r="NR125" s="1"/>
      <c r="NS125" s="1"/>
      <c r="NT125" s="1"/>
      <c r="NU125" s="1"/>
      <c r="NV125" s="1"/>
      <c r="NW125" s="1"/>
      <c r="NX125" s="1"/>
      <c r="NY125" s="1"/>
      <c r="NZ125" s="1"/>
      <c r="OA125" s="1"/>
      <c r="OB125" s="1"/>
      <c r="OC125" s="1"/>
      <c r="OD125" s="1"/>
      <c r="OE125" s="1"/>
      <c r="OF125" s="1"/>
      <c r="OG125" s="1"/>
      <c r="OH125" s="1"/>
      <c r="OI125" s="1"/>
      <c r="OJ125" s="1"/>
      <c r="OK125" s="1"/>
      <c r="OL125" s="1"/>
      <c r="OM125" s="1"/>
      <c r="ON125" s="1"/>
      <c r="OO125" s="1"/>
      <c r="OP125" s="1"/>
      <c r="OQ125" s="1"/>
      <c r="OR125" s="1"/>
      <c r="OS125" s="1"/>
      <c r="OT125" s="1"/>
      <c r="OU125" s="1"/>
      <c r="OV125" s="1"/>
      <c r="OW125" s="1"/>
      <c r="OX125" s="1"/>
      <c r="OY125" s="1"/>
      <c r="OZ125" s="1"/>
      <c r="PA125" s="1"/>
      <c r="PB125" s="1"/>
      <c r="PC125" s="1"/>
      <c r="PD125" s="1"/>
      <c r="PE125" s="1"/>
      <c r="PF125" s="1"/>
      <c r="PG125" s="1"/>
      <c r="PH125" s="1"/>
      <c r="PI125" s="1"/>
      <c r="PJ125" s="1"/>
      <c r="PK125" s="1"/>
      <c r="PL125" s="1"/>
      <c r="PM125" s="1"/>
      <c r="PN125" s="1"/>
      <c r="PO125" s="1"/>
      <c r="PP125" s="1"/>
      <c r="PQ125" s="1"/>
      <c r="PR125" s="1"/>
      <c r="PS125" s="1"/>
      <c r="PT125" s="1"/>
      <c r="PU125" s="1"/>
      <c r="PV125" s="1"/>
      <c r="PW125" s="1"/>
      <c r="PX125" s="1"/>
      <c r="PY125" s="1"/>
      <c r="PZ125" s="1"/>
      <c r="QA125" s="1"/>
      <c r="QB125" s="1"/>
      <c r="QC125" s="1"/>
      <c r="QD125" s="1"/>
      <c r="QE125" s="1"/>
      <c r="QF125" s="1"/>
      <c r="QG125" s="1"/>
      <c r="QH125" s="1"/>
      <c r="QI125" s="1"/>
      <c r="QJ125" s="1"/>
      <c r="QK125" s="1"/>
      <c r="QL125" s="1"/>
      <c r="QM125" s="1"/>
      <c r="QN125" s="1"/>
      <c r="QO125" s="1"/>
      <c r="QP125" s="1"/>
      <c r="QQ125" s="1"/>
      <c r="QR125" s="1"/>
      <c r="QS125" s="1"/>
      <c r="QT125" s="1"/>
      <c r="QU125" s="1"/>
      <c r="QV125" s="1"/>
      <c r="QW125" s="1"/>
      <c r="QX125" s="1"/>
      <c r="QY125" s="1"/>
      <c r="QZ125" s="1"/>
      <c r="RA125" s="1"/>
      <c r="RB125" s="1"/>
      <c r="RC125" s="1"/>
      <c r="RD125" s="1"/>
      <c r="RE125" s="1"/>
      <c r="RF125" s="1"/>
      <c r="RG125" s="1"/>
      <c r="RH125" s="1"/>
      <c r="RI125" s="1"/>
      <c r="RJ125" s="1"/>
      <c r="RK125" s="1"/>
      <c r="RL125" s="1"/>
      <c r="RM125" s="1"/>
      <c r="RN125" s="1"/>
      <c r="RO125" s="1"/>
      <c r="RP125" s="1"/>
      <c r="RQ125" s="1"/>
      <c r="RR125" s="1"/>
      <c r="RS125" s="1"/>
      <c r="RT125" s="1"/>
      <c r="RU125" s="1"/>
      <c r="RV125" s="1"/>
      <c r="RW125" s="1"/>
      <c r="RX125" s="1"/>
      <c r="RY125" s="1"/>
      <c r="RZ125" s="1"/>
      <c r="SA125" s="1"/>
      <c r="SB125" s="1"/>
      <c r="SC125" s="1"/>
      <c r="SD125" s="1"/>
      <c r="SE125" s="1"/>
      <c r="SF125" s="1"/>
      <c r="SG125" s="1"/>
      <c r="SH125" s="1"/>
      <c r="SI125" s="1"/>
      <c r="SJ125" s="1"/>
      <c r="SK125" s="1"/>
      <c r="SL125" s="1"/>
      <c r="SM125" s="1"/>
      <c r="SN125" s="1"/>
      <c r="SO125" s="1"/>
      <c r="SP125" s="1"/>
      <c r="SQ125" s="1"/>
      <c r="SR125" s="1"/>
      <c r="SS125" s="1"/>
      <c r="ST125" s="1"/>
      <c r="SU125" s="1"/>
      <c r="SV125" s="1"/>
      <c r="SW125" s="1"/>
      <c r="SX125" s="1"/>
      <c r="SY125" s="1"/>
      <c r="SZ125" s="1"/>
      <c r="TA125" s="1"/>
      <c r="TB125" s="1"/>
      <c r="TC125" s="1"/>
      <c r="TD125" s="1"/>
      <c r="TE125" s="1"/>
      <c r="TF125" s="1"/>
      <c r="TG125" s="1"/>
      <c r="TH125" s="1"/>
      <c r="TI125" s="1"/>
      <c r="TJ125" s="1"/>
      <c r="TK125" s="1"/>
      <c r="TL125" s="1"/>
      <c r="TM125" s="1"/>
      <c r="TN125" s="1"/>
      <c r="TO125" s="1"/>
    </row>
    <row r="126" spans="1:535" s="3" customFormat="1" ht="99.95" customHeight="1" x14ac:dyDescent="0.25">
      <c r="A126" s="25" t="s">
        <v>230</v>
      </c>
      <c r="B126" s="24" t="s">
        <v>252</v>
      </c>
      <c r="C126" s="25" t="s">
        <v>15</v>
      </c>
      <c r="D126" s="21" t="s">
        <v>130</v>
      </c>
      <c r="E126" s="26">
        <v>332659</v>
      </c>
      <c r="F126" s="13" t="s">
        <v>17</v>
      </c>
      <c r="G126" s="13" t="s">
        <v>131</v>
      </c>
      <c r="H126" s="13" t="s">
        <v>132</v>
      </c>
      <c r="I126" s="57" t="s">
        <v>20</v>
      </c>
      <c r="J126" s="13" t="s">
        <v>133</v>
      </c>
      <c r="K126" s="15">
        <v>240569.01824999999</v>
      </c>
      <c r="L126" s="20"/>
      <c r="M126" s="13"/>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c r="IV126" s="1"/>
      <c r="IW126" s="1"/>
      <c r="IX126" s="1"/>
      <c r="IY126" s="1"/>
      <c r="IZ126" s="1"/>
      <c r="JA126" s="1"/>
      <c r="JB126" s="1"/>
      <c r="JC126" s="1"/>
      <c r="JD126" s="1"/>
      <c r="JE126" s="1"/>
      <c r="JF126" s="1"/>
      <c r="JG126" s="1"/>
      <c r="JH126" s="1"/>
      <c r="JI126" s="1"/>
      <c r="JJ126" s="1"/>
      <c r="JK126" s="1"/>
      <c r="JL126" s="1"/>
      <c r="JM126" s="1"/>
      <c r="JN126" s="1"/>
      <c r="JO126" s="1"/>
      <c r="JP126" s="1"/>
      <c r="JQ126" s="1"/>
      <c r="JR126" s="1"/>
      <c r="JS126" s="1"/>
      <c r="JT126" s="1"/>
      <c r="JU126" s="1"/>
      <c r="JV126" s="1"/>
      <c r="JW126" s="1"/>
      <c r="JX126" s="1"/>
      <c r="JY126" s="1"/>
      <c r="JZ126" s="1"/>
      <c r="KA126" s="1"/>
      <c r="KB126" s="1"/>
      <c r="KC126" s="1"/>
      <c r="KD126" s="1"/>
      <c r="KE126" s="1"/>
      <c r="KF126" s="1"/>
      <c r="KG126" s="1"/>
      <c r="KH126" s="1"/>
      <c r="KI126" s="1"/>
      <c r="KJ126" s="1"/>
      <c r="KK126" s="1"/>
      <c r="KL126" s="1"/>
      <c r="KM126" s="1"/>
      <c r="KN126" s="1"/>
      <c r="KO126" s="1"/>
      <c r="KP126" s="1"/>
      <c r="KQ126" s="1"/>
      <c r="KR126" s="1"/>
      <c r="KS126" s="1"/>
      <c r="KT126" s="1"/>
      <c r="KU126" s="1"/>
      <c r="KV126" s="1"/>
      <c r="KW126" s="1"/>
      <c r="KX126" s="1"/>
      <c r="KY126" s="1"/>
      <c r="KZ126" s="1"/>
      <c r="LA126" s="1"/>
      <c r="LB126" s="1"/>
      <c r="LC126" s="1"/>
      <c r="LD126" s="1"/>
      <c r="LE126" s="1"/>
      <c r="LF126" s="1"/>
      <c r="LG126" s="1"/>
      <c r="LH126" s="1"/>
      <c r="LI126" s="1"/>
      <c r="LJ126" s="1"/>
      <c r="LK126" s="1"/>
      <c r="LL126" s="1"/>
      <c r="LM126" s="1"/>
      <c r="LN126" s="1"/>
      <c r="LO126" s="1"/>
      <c r="LP126" s="1"/>
      <c r="LQ126" s="1"/>
      <c r="LR126" s="1"/>
      <c r="LS126" s="1"/>
      <c r="LT126" s="1"/>
      <c r="LU126" s="1"/>
      <c r="LV126" s="1"/>
      <c r="LW126" s="1"/>
      <c r="LX126" s="1"/>
      <c r="LY126" s="1"/>
      <c r="LZ126" s="1"/>
      <c r="MA126" s="1"/>
      <c r="MB126" s="1"/>
      <c r="MC126" s="1"/>
      <c r="MD126" s="1"/>
      <c r="ME126" s="1"/>
      <c r="MF126" s="1"/>
      <c r="MG126" s="1"/>
      <c r="MH126" s="1"/>
      <c r="MI126" s="1"/>
      <c r="MJ126" s="1"/>
      <c r="MK126" s="1"/>
      <c r="ML126" s="1"/>
      <c r="MM126" s="1"/>
      <c r="MN126" s="1"/>
      <c r="MO126" s="1"/>
      <c r="MP126" s="1"/>
      <c r="MQ126" s="1"/>
      <c r="MR126" s="1"/>
      <c r="MS126" s="1"/>
      <c r="MT126" s="1"/>
      <c r="MU126" s="1"/>
      <c r="MV126" s="1"/>
      <c r="MW126" s="1"/>
      <c r="MX126" s="1"/>
      <c r="MY126" s="1"/>
      <c r="MZ126" s="1"/>
      <c r="NA126" s="1"/>
      <c r="NB126" s="1"/>
      <c r="NC126" s="1"/>
      <c r="ND126" s="1"/>
      <c r="NE126" s="1"/>
      <c r="NF126" s="1"/>
      <c r="NG126" s="1"/>
      <c r="NH126" s="1"/>
      <c r="NI126" s="1"/>
      <c r="NJ126" s="1"/>
      <c r="NK126" s="1"/>
      <c r="NL126" s="1"/>
      <c r="NM126" s="1"/>
      <c r="NN126" s="1"/>
      <c r="NO126" s="1"/>
      <c r="NP126" s="1"/>
      <c r="NQ126" s="1"/>
      <c r="NR126" s="1"/>
      <c r="NS126" s="1"/>
      <c r="NT126" s="1"/>
      <c r="NU126" s="1"/>
      <c r="NV126" s="1"/>
      <c r="NW126" s="1"/>
      <c r="NX126" s="1"/>
      <c r="NY126" s="1"/>
      <c r="NZ126" s="1"/>
      <c r="OA126" s="1"/>
      <c r="OB126" s="1"/>
      <c r="OC126" s="1"/>
      <c r="OD126" s="1"/>
      <c r="OE126" s="1"/>
      <c r="OF126" s="1"/>
      <c r="OG126" s="1"/>
      <c r="OH126" s="1"/>
      <c r="OI126" s="1"/>
      <c r="OJ126" s="1"/>
      <c r="OK126" s="1"/>
      <c r="OL126" s="1"/>
      <c r="OM126" s="1"/>
      <c r="ON126" s="1"/>
      <c r="OO126" s="1"/>
      <c r="OP126" s="1"/>
      <c r="OQ126" s="1"/>
      <c r="OR126" s="1"/>
      <c r="OS126" s="1"/>
      <c r="OT126" s="1"/>
      <c r="OU126" s="1"/>
      <c r="OV126" s="1"/>
      <c r="OW126" s="1"/>
      <c r="OX126" s="1"/>
      <c r="OY126" s="1"/>
      <c r="OZ126" s="1"/>
      <c r="PA126" s="1"/>
      <c r="PB126" s="1"/>
      <c r="PC126" s="1"/>
      <c r="PD126" s="1"/>
      <c r="PE126" s="1"/>
      <c r="PF126" s="1"/>
      <c r="PG126" s="1"/>
      <c r="PH126" s="1"/>
      <c r="PI126" s="1"/>
      <c r="PJ126" s="1"/>
      <c r="PK126" s="1"/>
      <c r="PL126" s="1"/>
      <c r="PM126" s="1"/>
      <c r="PN126" s="1"/>
      <c r="PO126" s="1"/>
      <c r="PP126" s="1"/>
      <c r="PQ126" s="1"/>
      <c r="PR126" s="1"/>
      <c r="PS126" s="1"/>
      <c r="PT126" s="1"/>
      <c r="PU126" s="1"/>
      <c r="PV126" s="1"/>
      <c r="PW126" s="1"/>
      <c r="PX126" s="1"/>
      <c r="PY126" s="1"/>
      <c r="PZ126" s="1"/>
      <c r="QA126" s="1"/>
      <c r="QB126" s="1"/>
      <c r="QC126" s="1"/>
      <c r="QD126" s="1"/>
      <c r="QE126" s="1"/>
      <c r="QF126" s="1"/>
      <c r="QG126" s="1"/>
      <c r="QH126" s="1"/>
      <c r="QI126" s="1"/>
      <c r="QJ126" s="1"/>
      <c r="QK126" s="1"/>
      <c r="QL126" s="1"/>
      <c r="QM126" s="1"/>
      <c r="QN126" s="1"/>
      <c r="QO126" s="1"/>
      <c r="QP126" s="1"/>
      <c r="QQ126" s="1"/>
      <c r="QR126" s="1"/>
      <c r="QS126" s="1"/>
      <c r="QT126" s="1"/>
      <c r="QU126" s="1"/>
      <c r="QV126" s="1"/>
      <c r="QW126" s="1"/>
      <c r="QX126" s="1"/>
      <c r="QY126" s="1"/>
      <c r="QZ126" s="1"/>
      <c r="RA126" s="1"/>
      <c r="RB126" s="1"/>
      <c r="RC126" s="1"/>
      <c r="RD126" s="1"/>
      <c r="RE126" s="1"/>
      <c r="RF126" s="1"/>
      <c r="RG126" s="1"/>
      <c r="RH126" s="1"/>
      <c r="RI126" s="1"/>
      <c r="RJ126" s="1"/>
      <c r="RK126" s="1"/>
      <c r="RL126" s="1"/>
      <c r="RM126" s="1"/>
      <c r="RN126" s="1"/>
      <c r="RO126" s="1"/>
      <c r="RP126" s="1"/>
      <c r="RQ126" s="1"/>
      <c r="RR126" s="1"/>
      <c r="RS126" s="1"/>
      <c r="RT126" s="1"/>
      <c r="RU126" s="1"/>
      <c r="RV126" s="1"/>
      <c r="RW126" s="1"/>
      <c r="RX126" s="1"/>
      <c r="RY126" s="1"/>
      <c r="RZ126" s="1"/>
      <c r="SA126" s="1"/>
      <c r="SB126" s="1"/>
      <c r="SC126" s="1"/>
      <c r="SD126" s="1"/>
      <c r="SE126" s="1"/>
      <c r="SF126" s="1"/>
      <c r="SG126" s="1"/>
      <c r="SH126" s="1"/>
      <c r="SI126" s="1"/>
      <c r="SJ126" s="1"/>
      <c r="SK126" s="1"/>
      <c r="SL126" s="1"/>
      <c r="SM126" s="1"/>
      <c r="SN126" s="1"/>
      <c r="SO126" s="1"/>
      <c r="SP126" s="1"/>
      <c r="SQ126" s="1"/>
      <c r="SR126" s="1"/>
      <c r="SS126" s="1"/>
      <c r="ST126" s="1"/>
      <c r="SU126" s="1"/>
      <c r="SV126" s="1"/>
      <c r="SW126" s="1"/>
      <c r="SX126" s="1"/>
      <c r="SY126" s="1"/>
      <c r="SZ126" s="1"/>
      <c r="TA126" s="1"/>
      <c r="TB126" s="1"/>
      <c r="TC126" s="1"/>
      <c r="TD126" s="1"/>
      <c r="TE126" s="1"/>
      <c r="TF126" s="1"/>
      <c r="TG126" s="1"/>
      <c r="TH126" s="1"/>
      <c r="TI126" s="1"/>
      <c r="TJ126" s="1"/>
      <c r="TK126" s="1"/>
      <c r="TL126" s="1"/>
      <c r="TM126" s="1"/>
      <c r="TN126" s="1"/>
      <c r="TO126" s="1"/>
    </row>
    <row r="127" spans="1:535" s="3" customFormat="1" ht="99.95" customHeight="1" x14ac:dyDescent="0.25">
      <c r="A127" s="25" t="s">
        <v>230</v>
      </c>
      <c r="B127" s="24" t="s">
        <v>253</v>
      </c>
      <c r="C127" s="25" t="s">
        <v>15</v>
      </c>
      <c r="D127" s="21" t="s">
        <v>130</v>
      </c>
      <c r="E127" s="33">
        <v>846107.11</v>
      </c>
      <c r="F127" s="13" t="s">
        <v>17</v>
      </c>
      <c r="G127" s="13" t="s">
        <v>131</v>
      </c>
      <c r="H127" s="13" t="s">
        <v>132</v>
      </c>
      <c r="I127" s="57" t="s">
        <v>20</v>
      </c>
      <c r="J127" s="13" t="s">
        <v>133</v>
      </c>
      <c r="K127" s="15">
        <v>767939.94750000001</v>
      </c>
      <c r="L127" s="20"/>
      <c r="M127" s="13"/>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c r="IV127" s="1"/>
      <c r="IW127" s="1"/>
      <c r="IX127" s="1"/>
      <c r="IY127" s="1"/>
      <c r="IZ127" s="1"/>
      <c r="JA127" s="1"/>
      <c r="JB127" s="1"/>
      <c r="JC127" s="1"/>
      <c r="JD127" s="1"/>
      <c r="JE127" s="1"/>
      <c r="JF127" s="1"/>
      <c r="JG127" s="1"/>
      <c r="JH127" s="1"/>
      <c r="JI127" s="1"/>
      <c r="JJ127" s="1"/>
      <c r="JK127" s="1"/>
      <c r="JL127" s="1"/>
      <c r="JM127" s="1"/>
      <c r="JN127" s="1"/>
      <c r="JO127" s="1"/>
      <c r="JP127" s="1"/>
      <c r="JQ127" s="1"/>
      <c r="JR127" s="1"/>
      <c r="JS127" s="1"/>
      <c r="JT127" s="1"/>
      <c r="JU127" s="1"/>
      <c r="JV127" s="1"/>
      <c r="JW127" s="1"/>
      <c r="JX127" s="1"/>
      <c r="JY127" s="1"/>
      <c r="JZ127" s="1"/>
      <c r="KA127" s="1"/>
      <c r="KB127" s="1"/>
      <c r="KC127" s="1"/>
      <c r="KD127" s="1"/>
      <c r="KE127" s="1"/>
      <c r="KF127" s="1"/>
      <c r="KG127" s="1"/>
      <c r="KH127" s="1"/>
      <c r="KI127" s="1"/>
      <c r="KJ127" s="1"/>
      <c r="KK127" s="1"/>
      <c r="KL127" s="1"/>
      <c r="KM127" s="1"/>
      <c r="KN127" s="1"/>
      <c r="KO127" s="1"/>
      <c r="KP127" s="1"/>
      <c r="KQ127" s="1"/>
      <c r="KR127" s="1"/>
      <c r="KS127" s="1"/>
      <c r="KT127" s="1"/>
      <c r="KU127" s="1"/>
      <c r="KV127" s="1"/>
      <c r="KW127" s="1"/>
      <c r="KX127" s="1"/>
      <c r="KY127" s="1"/>
      <c r="KZ127" s="1"/>
      <c r="LA127" s="1"/>
      <c r="LB127" s="1"/>
      <c r="LC127" s="1"/>
      <c r="LD127" s="1"/>
      <c r="LE127" s="1"/>
      <c r="LF127" s="1"/>
      <c r="LG127" s="1"/>
      <c r="LH127" s="1"/>
      <c r="LI127" s="1"/>
      <c r="LJ127" s="1"/>
      <c r="LK127" s="1"/>
      <c r="LL127" s="1"/>
      <c r="LM127" s="1"/>
      <c r="LN127" s="1"/>
      <c r="LO127" s="1"/>
      <c r="LP127" s="1"/>
      <c r="LQ127" s="1"/>
      <c r="LR127" s="1"/>
      <c r="LS127" s="1"/>
      <c r="LT127" s="1"/>
      <c r="LU127" s="1"/>
      <c r="LV127" s="1"/>
      <c r="LW127" s="1"/>
      <c r="LX127" s="1"/>
      <c r="LY127" s="1"/>
      <c r="LZ127" s="1"/>
      <c r="MA127" s="1"/>
      <c r="MB127" s="1"/>
      <c r="MC127" s="1"/>
      <c r="MD127" s="1"/>
      <c r="ME127" s="1"/>
      <c r="MF127" s="1"/>
      <c r="MG127" s="1"/>
      <c r="MH127" s="1"/>
      <c r="MI127" s="1"/>
      <c r="MJ127" s="1"/>
      <c r="MK127" s="1"/>
      <c r="ML127" s="1"/>
      <c r="MM127" s="1"/>
      <c r="MN127" s="1"/>
      <c r="MO127" s="1"/>
      <c r="MP127" s="1"/>
      <c r="MQ127" s="1"/>
      <c r="MR127" s="1"/>
      <c r="MS127" s="1"/>
      <c r="MT127" s="1"/>
      <c r="MU127" s="1"/>
      <c r="MV127" s="1"/>
      <c r="MW127" s="1"/>
      <c r="MX127" s="1"/>
      <c r="MY127" s="1"/>
      <c r="MZ127" s="1"/>
      <c r="NA127" s="1"/>
      <c r="NB127" s="1"/>
      <c r="NC127" s="1"/>
      <c r="ND127" s="1"/>
      <c r="NE127" s="1"/>
      <c r="NF127" s="1"/>
      <c r="NG127" s="1"/>
      <c r="NH127" s="1"/>
      <c r="NI127" s="1"/>
      <c r="NJ127" s="1"/>
      <c r="NK127" s="1"/>
      <c r="NL127" s="1"/>
      <c r="NM127" s="1"/>
      <c r="NN127" s="1"/>
      <c r="NO127" s="1"/>
      <c r="NP127" s="1"/>
      <c r="NQ127" s="1"/>
      <c r="NR127" s="1"/>
      <c r="NS127" s="1"/>
      <c r="NT127" s="1"/>
      <c r="NU127" s="1"/>
      <c r="NV127" s="1"/>
      <c r="NW127" s="1"/>
      <c r="NX127" s="1"/>
      <c r="NY127" s="1"/>
      <c r="NZ127" s="1"/>
      <c r="OA127" s="1"/>
      <c r="OB127" s="1"/>
      <c r="OC127" s="1"/>
      <c r="OD127" s="1"/>
      <c r="OE127" s="1"/>
      <c r="OF127" s="1"/>
      <c r="OG127" s="1"/>
      <c r="OH127" s="1"/>
      <c r="OI127" s="1"/>
      <c r="OJ127" s="1"/>
      <c r="OK127" s="1"/>
      <c r="OL127" s="1"/>
      <c r="OM127" s="1"/>
      <c r="ON127" s="1"/>
      <c r="OO127" s="1"/>
      <c r="OP127" s="1"/>
      <c r="OQ127" s="1"/>
      <c r="OR127" s="1"/>
      <c r="OS127" s="1"/>
      <c r="OT127" s="1"/>
      <c r="OU127" s="1"/>
      <c r="OV127" s="1"/>
      <c r="OW127" s="1"/>
      <c r="OX127" s="1"/>
      <c r="OY127" s="1"/>
      <c r="OZ127" s="1"/>
      <c r="PA127" s="1"/>
      <c r="PB127" s="1"/>
      <c r="PC127" s="1"/>
      <c r="PD127" s="1"/>
      <c r="PE127" s="1"/>
      <c r="PF127" s="1"/>
      <c r="PG127" s="1"/>
      <c r="PH127" s="1"/>
      <c r="PI127" s="1"/>
      <c r="PJ127" s="1"/>
      <c r="PK127" s="1"/>
      <c r="PL127" s="1"/>
      <c r="PM127" s="1"/>
      <c r="PN127" s="1"/>
      <c r="PO127" s="1"/>
      <c r="PP127" s="1"/>
      <c r="PQ127" s="1"/>
      <c r="PR127" s="1"/>
      <c r="PS127" s="1"/>
      <c r="PT127" s="1"/>
      <c r="PU127" s="1"/>
      <c r="PV127" s="1"/>
      <c r="PW127" s="1"/>
      <c r="PX127" s="1"/>
      <c r="PY127" s="1"/>
      <c r="PZ127" s="1"/>
      <c r="QA127" s="1"/>
      <c r="QB127" s="1"/>
      <c r="QC127" s="1"/>
      <c r="QD127" s="1"/>
      <c r="QE127" s="1"/>
      <c r="QF127" s="1"/>
      <c r="QG127" s="1"/>
      <c r="QH127" s="1"/>
      <c r="QI127" s="1"/>
      <c r="QJ127" s="1"/>
      <c r="QK127" s="1"/>
      <c r="QL127" s="1"/>
      <c r="QM127" s="1"/>
      <c r="QN127" s="1"/>
      <c r="QO127" s="1"/>
      <c r="QP127" s="1"/>
      <c r="QQ127" s="1"/>
      <c r="QR127" s="1"/>
      <c r="QS127" s="1"/>
      <c r="QT127" s="1"/>
      <c r="QU127" s="1"/>
      <c r="QV127" s="1"/>
      <c r="QW127" s="1"/>
      <c r="QX127" s="1"/>
      <c r="QY127" s="1"/>
      <c r="QZ127" s="1"/>
      <c r="RA127" s="1"/>
      <c r="RB127" s="1"/>
      <c r="RC127" s="1"/>
      <c r="RD127" s="1"/>
      <c r="RE127" s="1"/>
      <c r="RF127" s="1"/>
      <c r="RG127" s="1"/>
      <c r="RH127" s="1"/>
      <c r="RI127" s="1"/>
      <c r="RJ127" s="1"/>
      <c r="RK127" s="1"/>
      <c r="RL127" s="1"/>
      <c r="RM127" s="1"/>
      <c r="RN127" s="1"/>
      <c r="RO127" s="1"/>
      <c r="RP127" s="1"/>
      <c r="RQ127" s="1"/>
      <c r="RR127" s="1"/>
      <c r="RS127" s="1"/>
      <c r="RT127" s="1"/>
      <c r="RU127" s="1"/>
      <c r="RV127" s="1"/>
      <c r="RW127" s="1"/>
      <c r="RX127" s="1"/>
      <c r="RY127" s="1"/>
      <c r="RZ127" s="1"/>
      <c r="SA127" s="1"/>
      <c r="SB127" s="1"/>
      <c r="SC127" s="1"/>
      <c r="SD127" s="1"/>
      <c r="SE127" s="1"/>
      <c r="SF127" s="1"/>
      <c r="SG127" s="1"/>
      <c r="SH127" s="1"/>
      <c r="SI127" s="1"/>
      <c r="SJ127" s="1"/>
      <c r="SK127" s="1"/>
      <c r="SL127" s="1"/>
      <c r="SM127" s="1"/>
      <c r="SN127" s="1"/>
      <c r="SO127" s="1"/>
      <c r="SP127" s="1"/>
      <c r="SQ127" s="1"/>
      <c r="SR127" s="1"/>
      <c r="SS127" s="1"/>
      <c r="ST127" s="1"/>
      <c r="SU127" s="1"/>
      <c r="SV127" s="1"/>
      <c r="SW127" s="1"/>
      <c r="SX127" s="1"/>
      <c r="SY127" s="1"/>
      <c r="SZ127" s="1"/>
      <c r="TA127" s="1"/>
      <c r="TB127" s="1"/>
      <c r="TC127" s="1"/>
      <c r="TD127" s="1"/>
      <c r="TE127" s="1"/>
      <c r="TF127" s="1"/>
      <c r="TG127" s="1"/>
      <c r="TH127" s="1"/>
      <c r="TI127" s="1"/>
      <c r="TJ127" s="1"/>
      <c r="TK127" s="1"/>
      <c r="TL127" s="1"/>
      <c r="TM127" s="1"/>
      <c r="TN127" s="1"/>
      <c r="TO127" s="1"/>
    </row>
    <row r="128" spans="1:535" ht="99.95" customHeight="1" x14ac:dyDescent="0.25">
      <c r="A128" s="25" t="s">
        <v>230</v>
      </c>
      <c r="B128" s="24" t="s">
        <v>257</v>
      </c>
      <c r="C128" s="25" t="s">
        <v>15</v>
      </c>
      <c r="D128" s="21" t="s">
        <v>258</v>
      </c>
      <c r="E128" s="16">
        <v>150000000</v>
      </c>
      <c r="F128" s="13" t="s">
        <v>121</v>
      </c>
      <c r="G128" s="13" t="s">
        <v>233</v>
      </c>
      <c r="H128" s="13" t="s">
        <v>234</v>
      </c>
      <c r="I128" s="58" t="s">
        <v>29</v>
      </c>
      <c r="J128" s="13" t="s">
        <v>39</v>
      </c>
      <c r="K128" s="13"/>
      <c r="L128" s="13" t="s">
        <v>40</v>
      </c>
      <c r="M128" s="13"/>
    </row>
    <row r="129" spans="1:535" s="3" customFormat="1" ht="99.95" customHeight="1" x14ac:dyDescent="0.25">
      <c r="A129" s="25" t="s">
        <v>230</v>
      </c>
      <c r="B129" s="24" t="s">
        <v>263</v>
      </c>
      <c r="C129" s="25" t="s">
        <v>15</v>
      </c>
      <c r="D129" s="21" t="s">
        <v>264</v>
      </c>
      <c r="E129" s="16">
        <v>20000000</v>
      </c>
      <c r="F129" s="13" t="s">
        <v>121</v>
      </c>
      <c r="G129" s="13" t="s">
        <v>233</v>
      </c>
      <c r="H129" s="13" t="s">
        <v>234</v>
      </c>
      <c r="I129" s="58" t="s">
        <v>29</v>
      </c>
      <c r="J129" s="13" t="s">
        <v>112</v>
      </c>
      <c r="K129" s="13"/>
      <c r="L129" s="13"/>
      <c r="M129" s="13"/>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c r="IW129" s="1"/>
      <c r="IX129" s="1"/>
      <c r="IY129" s="1"/>
      <c r="IZ129" s="1"/>
      <c r="JA129" s="1"/>
      <c r="JB129" s="1"/>
      <c r="JC129" s="1"/>
      <c r="JD129" s="1"/>
      <c r="JE129" s="1"/>
      <c r="JF129" s="1"/>
      <c r="JG129" s="1"/>
      <c r="JH129" s="1"/>
      <c r="JI129" s="1"/>
      <c r="JJ129" s="1"/>
      <c r="JK129" s="1"/>
      <c r="JL129" s="1"/>
      <c r="JM129" s="1"/>
      <c r="JN129" s="1"/>
      <c r="JO129" s="1"/>
      <c r="JP129" s="1"/>
      <c r="JQ129" s="1"/>
      <c r="JR129" s="1"/>
      <c r="JS129" s="1"/>
      <c r="JT129" s="1"/>
      <c r="JU129" s="1"/>
      <c r="JV129" s="1"/>
      <c r="JW129" s="1"/>
      <c r="JX129" s="1"/>
      <c r="JY129" s="1"/>
      <c r="JZ129" s="1"/>
      <c r="KA129" s="1"/>
      <c r="KB129" s="1"/>
      <c r="KC129" s="1"/>
      <c r="KD129" s="1"/>
      <c r="KE129" s="1"/>
      <c r="KF129" s="1"/>
      <c r="KG129" s="1"/>
      <c r="KH129" s="1"/>
      <c r="KI129" s="1"/>
      <c r="KJ129" s="1"/>
      <c r="KK129" s="1"/>
      <c r="KL129" s="1"/>
      <c r="KM129" s="1"/>
      <c r="KN129" s="1"/>
      <c r="KO129" s="1"/>
      <c r="KP129" s="1"/>
      <c r="KQ129" s="1"/>
      <c r="KR129" s="1"/>
      <c r="KS129" s="1"/>
      <c r="KT129" s="1"/>
      <c r="KU129" s="1"/>
      <c r="KV129" s="1"/>
      <c r="KW129" s="1"/>
      <c r="KX129" s="1"/>
      <c r="KY129" s="1"/>
      <c r="KZ129" s="1"/>
      <c r="LA129" s="1"/>
      <c r="LB129" s="1"/>
      <c r="LC129" s="1"/>
      <c r="LD129" s="1"/>
      <c r="LE129" s="1"/>
      <c r="LF129" s="1"/>
      <c r="LG129" s="1"/>
      <c r="LH129" s="1"/>
      <c r="LI129" s="1"/>
      <c r="LJ129" s="1"/>
      <c r="LK129" s="1"/>
      <c r="LL129" s="1"/>
      <c r="LM129" s="1"/>
      <c r="LN129" s="1"/>
      <c r="LO129" s="1"/>
      <c r="LP129" s="1"/>
      <c r="LQ129" s="1"/>
      <c r="LR129" s="1"/>
      <c r="LS129" s="1"/>
      <c r="LT129" s="1"/>
      <c r="LU129" s="1"/>
      <c r="LV129" s="1"/>
      <c r="LW129" s="1"/>
      <c r="LX129" s="1"/>
      <c r="LY129" s="1"/>
      <c r="LZ129" s="1"/>
      <c r="MA129" s="1"/>
      <c r="MB129" s="1"/>
      <c r="MC129" s="1"/>
      <c r="MD129" s="1"/>
      <c r="ME129" s="1"/>
      <c r="MF129" s="1"/>
      <c r="MG129" s="1"/>
      <c r="MH129" s="1"/>
      <c r="MI129" s="1"/>
      <c r="MJ129" s="1"/>
      <c r="MK129" s="1"/>
      <c r="ML129" s="1"/>
      <c r="MM129" s="1"/>
      <c r="MN129" s="1"/>
      <c r="MO129" s="1"/>
      <c r="MP129" s="1"/>
      <c r="MQ129" s="1"/>
      <c r="MR129" s="1"/>
      <c r="MS129" s="1"/>
      <c r="MT129" s="1"/>
      <c r="MU129" s="1"/>
      <c r="MV129" s="1"/>
      <c r="MW129" s="1"/>
      <c r="MX129" s="1"/>
      <c r="MY129" s="1"/>
      <c r="MZ129" s="1"/>
      <c r="NA129" s="1"/>
      <c r="NB129" s="1"/>
      <c r="NC129" s="1"/>
      <c r="ND129" s="1"/>
      <c r="NE129" s="1"/>
      <c r="NF129" s="1"/>
      <c r="NG129" s="1"/>
      <c r="NH129" s="1"/>
      <c r="NI129" s="1"/>
      <c r="NJ129" s="1"/>
      <c r="NK129" s="1"/>
      <c r="NL129" s="1"/>
      <c r="NM129" s="1"/>
      <c r="NN129" s="1"/>
      <c r="NO129" s="1"/>
      <c r="NP129" s="1"/>
      <c r="NQ129" s="1"/>
      <c r="NR129" s="1"/>
      <c r="NS129" s="1"/>
      <c r="NT129" s="1"/>
      <c r="NU129" s="1"/>
      <c r="NV129" s="1"/>
      <c r="NW129" s="1"/>
      <c r="NX129" s="1"/>
      <c r="NY129" s="1"/>
      <c r="NZ129" s="1"/>
      <c r="OA129" s="1"/>
      <c r="OB129" s="1"/>
      <c r="OC129" s="1"/>
      <c r="OD129" s="1"/>
      <c r="OE129" s="1"/>
      <c r="OF129" s="1"/>
      <c r="OG129" s="1"/>
      <c r="OH129" s="1"/>
      <c r="OI129" s="1"/>
      <c r="OJ129" s="1"/>
      <c r="OK129" s="1"/>
      <c r="OL129" s="1"/>
      <c r="OM129" s="1"/>
      <c r="ON129" s="1"/>
      <c r="OO129" s="1"/>
      <c r="OP129" s="1"/>
      <c r="OQ129" s="1"/>
      <c r="OR129" s="1"/>
      <c r="OS129" s="1"/>
      <c r="OT129" s="1"/>
      <c r="OU129" s="1"/>
      <c r="OV129" s="1"/>
      <c r="OW129" s="1"/>
      <c r="OX129" s="1"/>
      <c r="OY129" s="1"/>
      <c r="OZ129" s="1"/>
      <c r="PA129" s="1"/>
      <c r="PB129" s="1"/>
      <c r="PC129" s="1"/>
      <c r="PD129" s="1"/>
      <c r="PE129" s="1"/>
      <c r="PF129" s="1"/>
      <c r="PG129" s="1"/>
      <c r="PH129" s="1"/>
      <c r="PI129" s="1"/>
      <c r="PJ129" s="1"/>
      <c r="PK129" s="1"/>
      <c r="PL129" s="1"/>
      <c r="PM129" s="1"/>
      <c r="PN129" s="1"/>
      <c r="PO129" s="1"/>
      <c r="PP129" s="1"/>
      <c r="PQ129" s="1"/>
      <c r="PR129" s="1"/>
      <c r="PS129" s="1"/>
      <c r="PT129" s="1"/>
      <c r="PU129" s="1"/>
      <c r="PV129" s="1"/>
      <c r="PW129" s="1"/>
      <c r="PX129" s="1"/>
      <c r="PY129" s="1"/>
      <c r="PZ129" s="1"/>
      <c r="QA129" s="1"/>
      <c r="QB129" s="1"/>
      <c r="QC129" s="1"/>
      <c r="QD129" s="1"/>
      <c r="QE129" s="1"/>
      <c r="QF129" s="1"/>
      <c r="QG129" s="1"/>
      <c r="QH129" s="1"/>
      <c r="QI129" s="1"/>
      <c r="QJ129" s="1"/>
      <c r="QK129" s="1"/>
      <c r="QL129" s="1"/>
      <c r="QM129" s="1"/>
      <c r="QN129" s="1"/>
      <c r="QO129" s="1"/>
      <c r="QP129" s="1"/>
      <c r="QQ129" s="1"/>
      <c r="QR129" s="1"/>
      <c r="QS129" s="1"/>
      <c r="QT129" s="1"/>
      <c r="QU129" s="1"/>
      <c r="QV129" s="1"/>
      <c r="QW129" s="1"/>
      <c r="QX129" s="1"/>
      <c r="QY129" s="1"/>
      <c r="QZ129" s="1"/>
      <c r="RA129" s="1"/>
      <c r="RB129" s="1"/>
      <c r="RC129" s="1"/>
      <c r="RD129" s="1"/>
      <c r="RE129" s="1"/>
      <c r="RF129" s="1"/>
      <c r="RG129" s="1"/>
      <c r="RH129" s="1"/>
      <c r="RI129" s="1"/>
      <c r="RJ129" s="1"/>
      <c r="RK129" s="1"/>
      <c r="RL129" s="1"/>
      <c r="RM129" s="1"/>
      <c r="RN129" s="1"/>
      <c r="RO129" s="1"/>
      <c r="RP129" s="1"/>
      <c r="RQ129" s="1"/>
      <c r="RR129" s="1"/>
      <c r="RS129" s="1"/>
      <c r="RT129" s="1"/>
      <c r="RU129" s="1"/>
      <c r="RV129" s="1"/>
      <c r="RW129" s="1"/>
      <c r="RX129" s="1"/>
      <c r="RY129" s="1"/>
      <c r="RZ129" s="1"/>
      <c r="SA129" s="1"/>
      <c r="SB129" s="1"/>
      <c r="SC129" s="1"/>
      <c r="SD129" s="1"/>
      <c r="SE129" s="1"/>
      <c r="SF129" s="1"/>
      <c r="SG129" s="1"/>
      <c r="SH129" s="1"/>
      <c r="SI129" s="1"/>
      <c r="SJ129" s="1"/>
      <c r="SK129" s="1"/>
      <c r="SL129" s="1"/>
      <c r="SM129" s="1"/>
      <c r="SN129" s="1"/>
      <c r="SO129" s="1"/>
      <c r="SP129" s="1"/>
      <c r="SQ129" s="1"/>
      <c r="SR129" s="1"/>
      <c r="SS129" s="1"/>
      <c r="ST129" s="1"/>
      <c r="SU129" s="1"/>
      <c r="SV129" s="1"/>
      <c r="SW129" s="1"/>
      <c r="SX129" s="1"/>
      <c r="SY129" s="1"/>
      <c r="SZ129" s="1"/>
      <c r="TA129" s="1"/>
      <c r="TB129" s="1"/>
      <c r="TC129" s="1"/>
      <c r="TD129" s="1"/>
      <c r="TE129" s="1"/>
      <c r="TF129" s="1"/>
      <c r="TG129" s="1"/>
      <c r="TH129" s="1"/>
      <c r="TI129" s="1"/>
      <c r="TJ129" s="1"/>
      <c r="TK129" s="1"/>
      <c r="TL129" s="1"/>
      <c r="TM129" s="1"/>
      <c r="TN129" s="1"/>
      <c r="TO129" s="1"/>
    </row>
    <row r="130" spans="1:535" s="3" customFormat="1" ht="99.95" customHeight="1" x14ac:dyDescent="0.25">
      <c r="A130" s="25" t="s">
        <v>230</v>
      </c>
      <c r="B130" s="24" t="s">
        <v>265</v>
      </c>
      <c r="C130" s="25" t="s">
        <v>15</v>
      </c>
      <c r="D130" s="21" t="s">
        <v>266</v>
      </c>
      <c r="E130" s="16">
        <v>80000000</v>
      </c>
      <c r="F130" s="13" t="s">
        <v>121</v>
      </c>
      <c r="G130" s="13" t="s">
        <v>233</v>
      </c>
      <c r="H130" s="13" t="s">
        <v>234</v>
      </c>
      <c r="I130" s="58" t="s">
        <v>29</v>
      </c>
      <c r="J130" s="13"/>
      <c r="K130" s="13"/>
      <c r="L130" s="13"/>
      <c r="M130" s="13"/>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c r="IW130" s="1"/>
      <c r="IX130" s="1"/>
      <c r="IY130" s="1"/>
      <c r="IZ130" s="1"/>
      <c r="JA130" s="1"/>
      <c r="JB130" s="1"/>
      <c r="JC130" s="1"/>
      <c r="JD130" s="1"/>
      <c r="JE130" s="1"/>
      <c r="JF130" s="1"/>
      <c r="JG130" s="1"/>
      <c r="JH130" s="1"/>
      <c r="JI130" s="1"/>
      <c r="JJ130" s="1"/>
      <c r="JK130" s="1"/>
      <c r="JL130" s="1"/>
      <c r="JM130" s="1"/>
      <c r="JN130" s="1"/>
      <c r="JO130" s="1"/>
      <c r="JP130" s="1"/>
      <c r="JQ130" s="1"/>
      <c r="JR130" s="1"/>
      <c r="JS130" s="1"/>
      <c r="JT130" s="1"/>
      <c r="JU130" s="1"/>
      <c r="JV130" s="1"/>
      <c r="JW130" s="1"/>
      <c r="JX130" s="1"/>
      <c r="JY130" s="1"/>
      <c r="JZ130" s="1"/>
      <c r="KA130" s="1"/>
      <c r="KB130" s="1"/>
      <c r="KC130" s="1"/>
      <c r="KD130" s="1"/>
      <c r="KE130" s="1"/>
      <c r="KF130" s="1"/>
      <c r="KG130" s="1"/>
      <c r="KH130" s="1"/>
      <c r="KI130" s="1"/>
      <c r="KJ130" s="1"/>
      <c r="KK130" s="1"/>
      <c r="KL130" s="1"/>
      <c r="KM130" s="1"/>
      <c r="KN130" s="1"/>
      <c r="KO130" s="1"/>
      <c r="KP130" s="1"/>
      <c r="KQ130" s="1"/>
      <c r="KR130" s="1"/>
      <c r="KS130" s="1"/>
      <c r="KT130" s="1"/>
      <c r="KU130" s="1"/>
      <c r="KV130" s="1"/>
      <c r="KW130" s="1"/>
      <c r="KX130" s="1"/>
      <c r="KY130" s="1"/>
      <c r="KZ130" s="1"/>
      <c r="LA130" s="1"/>
      <c r="LB130" s="1"/>
      <c r="LC130" s="1"/>
      <c r="LD130" s="1"/>
      <c r="LE130" s="1"/>
      <c r="LF130" s="1"/>
      <c r="LG130" s="1"/>
      <c r="LH130" s="1"/>
      <c r="LI130" s="1"/>
      <c r="LJ130" s="1"/>
      <c r="LK130" s="1"/>
      <c r="LL130" s="1"/>
      <c r="LM130" s="1"/>
      <c r="LN130" s="1"/>
      <c r="LO130" s="1"/>
      <c r="LP130" s="1"/>
      <c r="LQ130" s="1"/>
      <c r="LR130" s="1"/>
      <c r="LS130" s="1"/>
      <c r="LT130" s="1"/>
      <c r="LU130" s="1"/>
      <c r="LV130" s="1"/>
      <c r="LW130" s="1"/>
      <c r="LX130" s="1"/>
      <c r="LY130" s="1"/>
      <c r="LZ130" s="1"/>
      <c r="MA130" s="1"/>
      <c r="MB130" s="1"/>
      <c r="MC130" s="1"/>
      <c r="MD130" s="1"/>
      <c r="ME130" s="1"/>
      <c r="MF130" s="1"/>
      <c r="MG130" s="1"/>
      <c r="MH130" s="1"/>
      <c r="MI130" s="1"/>
      <c r="MJ130" s="1"/>
      <c r="MK130" s="1"/>
      <c r="ML130" s="1"/>
      <c r="MM130" s="1"/>
      <c r="MN130" s="1"/>
      <c r="MO130" s="1"/>
      <c r="MP130" s="1"/>
      <c r="MQ130" s="1"/>
      <c r="MR130" s="1"/>
      <c r="MS130" s="1"/>
      <c r="MT130" s="1"/>
      <c r="MU130" s="1"/>
      <c r="MV130" s="1"/>
      <c r="MW130" s="1"/>
      <c r="MX130" s="1"/>
      <c r="MY130" s="1"/>
      <c r="MZ130" s="1"/>
      <c r="NA130" s="1"/>
      <c r="NB130" s="1"/>
      <c r="NC130" s="1"/>
      <c r="ND130" s="1"/>
      <c r="NE130" s="1"/>
      <c r="NF130" s="1"/>
      <c r="NG130" s="1"/>
      <c r="NH130" s="1"/>
      <c r="NI130" s="1"/>
      <c r="NJ130" s="1"/>
      <c r="NK130" s="1"/>
      <c r="NL130" s="1"/>
      <c r="NM130" s="1"/>
      <c r="NN130" s="1"/>
      <c r="NO130" s="1"/>
      <c r="NP130" s="1"/>
      <c r="NQ130" s="1"/>
      <c r="NR130" s="1"/>
      <c r="NS130" s="1"/>
      <c r="NT130" s="1"/>
      <c r="NU130" s="1"/>
      <c r="NV130" s="1"/>
      <c r="NW130" s="1"/>
      <c r="NX130" s="1"/>
      <c r="NY130" s="1"/>
      <c r="NZ130" s="1"/>
      <c r="OA130" s="1"/>
      <c r="OB130" s="1"/>
      <c r="OC130" s="1"/>
      <c r="OD130" s="1"/>
      <c r="OE130" s="1"/>
      <c r="OF130" s="1"/>
      <c r="OG130" s="1"/>
      <c r="OH130" s="1"/>
      <c r="OI130" s="1"/>
      <c r="OJ130" s="1"/>
      <c r="OK130" s="1"/>
      <c r="OL130" s="1"/>
      <c r="OM130" s="1"/>
      <c r="ON130" s="1"/>
      <c r="OO130" s="1"/>
      <c r="OP130" s="1"/>
      <c r="OQ130" s="1"/>
      <c r="OR130" s="1"/>
      <c r="OS130" s="1"/>
      <c r="OT130" s="1"/>
      <c r="OU130" s="1"/>
      <c r="OV130" s="1"/>
      <c r="OW130" s="1"/>
      <c r="OX130" s="1"/>
      <c r="OY130" s="1"/>
      <c r="OZ130" s="1"/>
      <c r="PA130" s="1"/>
      <c r="PB130" s="1"/>
      <c r="PC130" s="1"/>
      <c r="PD130" s="1"/>
      <c r="PE130" s="1"/>
      <c r="PF130" s="1"/>
      <c r="PG130" s="1"/>
      <c r="PH130" s="1"/>
      <c r="PI130" s="1"/>
      <c r="PJ130" s="1"/>
      <c r="PK130" s="1"/>
      <c r="PL130" s="1"/>
      <c r="PM130" s="1"/>
      <c r="PN130" s="1"/>
      <c r="PO130" s="1"/>
      <c r="PP130" s="1"/>
      <c r="PQ130" s="1"/>
      <c r="PR130" s="1"/>
      <c r="PS130" s="1"/>
      <c r="PT130" s="1"/>
      <c r="PU130" s="1"/>
      <c r="PV130" s="1"/>
      <c r="PW130" s="1"/>
      <c r="PX130" s="1"/>
      <c r="PY130" s="1"/>
      <c r="PZ130" s="1"/>
      <c r="QA130" s="1"/>
      <c r="QB130" s="1"/>
      <c r="QC130" s="1"/>
      <c r="QD130" s="1"/>
      <c r="QE130" s="1"/>
      <c r="QF130" s="1"/>
      <c r="QG130" s="1"/>
      <c r="QH130" s="1"/>
      <c r="QI130" s="1"/>
      <c r="QJ130" s="1"/>
      <c r="QK130" s="1"/>
      <c r="QL130" s="1"/>
      <c r="QM130" s="1"/>
      <c r="QN130" s="1"/>
      <c r="QO130" s="1"/>
      <c r="QP130" s="1"/>
      <c r="QQ130" s="1"/>
      <c r="QR130" s="1"/>
      <c r="QS130" s="1"/>
      <c r="QT130" s="1"/>
      <c r="QU130" s="1"/>
      <c r="QV130" s="1"/>
      <c r="QW130" s="1"/>
      <c r="QX130" s="1"/>
      <c r="QY130" s="1"/>
      <c r="QZ130" s="1"/>
      <c r="RA130" s="1"/>
      <c r="RB130" s="1"/>
      <c r="RC130" s="1"/>
      <c r="RD130" s="1"/>
      <c r="RE130" s="1"/>
      <c r="RF130" s="1"/>
      <c r="RG130" s="1"/>
      <c r="RH130" s="1"/>
      <c r="RI130" s="1"/>
      <c r="RJ130" s="1"/>
      <c r="RK130" s="1"/>
      <c r="RL130" s="1"/>
      <c r="RM130" s="1"/>
      <c r="RN130" s="1"/>
      <c r="RO130" s="1"/>
      <c r="RP130" s="1"/>
      <c r="RQ130" s="1"/>
      <c r="RR130" s="1"/>
      <c r="RS130" s="1"/>
      <c r="RT130" s="1"/>
      <c r="RU130" s="1"/>
      <c r="RV130" s="1"/>
      <c r="RW130" s="1"/>
      <c r="RX130" s="1"/>
      <c r="RY130" s="1"/>
      <c r="RZ130" s="1"/>
      <c r="SA130" s="1"/>
      <c r="SB130" s="1"/>
      <c r="SC130" s="1"/>
      <c r="SD130" s="1"/>
      <c r="SE130" s="1"/>
      <c r="SF130" s="1"/>
      <c r="SG130" s="1"/>
      <c r="SH130" s="1"/>
      <c r="SI130" s="1"/>
      <c r="SJ130" s="1"/>
      <c r="SK130" s="1"/>
      <c r="SL130" s="1"/>
      <c r="SM130" s="1"/>
      <c r="SN130" s="1"/>
      <c r="SO130" s="1"/>
      <c r="SP130" s="1"/>
      <c r="SQ130" s="1"/>
      <c r="SR130" s="1"/>
      <c r="SS130" s="1"/>
      <c r="ST130" s="1"/>
      <c r="SU130" s="1"/>
      <c r="SV130" s="1"/>
      <c r="SW130" s="1"/>
      <c r="SX130" s="1"/>
      <c r="SY130" s="1"/>
      <c r="SZ130" s="1"/>
      <c r="TA130" s="1"/>
      <c r="TB130" s="1"/>
      <c r="TC130" s="1"/>
      <c r="TD130" s="1"/>
      <c r="TE130" s="1"/>
      <c r="TF130" s="1"/>
      <c r="TG130" s="1"/>
      <c r="TH130" s="1"/>
      <c r="TI130" s="1"/>
      <c r="TJ130" s="1"/>
      <c r="TK130" s="1"/>
      <c r="TL130" s="1"/>
      <c r="TM130" s="1"/>
      <c r="TN130" s="1"/>
      <c r="TO130" s="1"/>
    </row>
    <row r="131" spans="1:535" ht="99.95" customHeight="1" x14ac:dyDescent="0.25">
      <c r="A131" s="25" t="s">
        <v>230</v>
      </c>
      <c r="B131" s="13" t="s">
        <v>277</v>
      </c>
      <c r="C131" s="25" t="s">
        <v>15</v>
      </c>
      <c r="D131" s="21" t="s">
        <v>278</v>
      </c>
      <c r="E131" s="16">
        <v>150000000</v>
      </c>
      <c r="F131" s="13" t="s">
        <v>121</v>
      </c>
      <c r="G131" s="13" t="s">
        <v>233</v>
      </c>
      <c r="H131" s="13" t="s">
        <v>234</v>
      </c>
      <c r="I131" s="58" t="s">
        <v>29</v>
      </c>
      <c r="J131" s="13"/>
      <c r="K131" s="13"/>
      <c r="L131" s="13"/>
      <c r="M131" s="13"/>
    </row>
    <row r="132" spans="1:535" s="3" customFormat="1" ht="99.95" customHeight="1" x14ac:dyDescent="0.25">
      <c r="A132" s="25" t="s">
        <v>230</v>
      </c>
      <c r="B132" s="13" t="s">
        <v>314</v>
      </c>
      <c r="C132" s="25" t="s">
        <v>15</v>
      </c>
      <c r="D132" s="21" t="s">
        <v>315</v>
      </c>
      <c r="E132" s="16">
        <v>25000000</v>
      </c>
      <c r="F132" s="13" t="s">
        <v>121</v>
      </c>
      <c r="G132" s="13" t="s">
        <v>233</v>
      </c>
      <c r="H132" s="13" t="s">
        <v>234</v>
      </c>
      <c r="I132" s="58" t="s">
        <v>29</v>
      </c>
      <c r="J132" s="13" t="s">
        <v>39</v>
      </c>
      <c r="K132" s="13"/>
      <c r="L132" s="13"/>
      <c r="M132" s="13"/>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c r="IW132" s="1"/>
      <c r="IX132" s="1"/>
      <c r="IY132" s="1"/>
      <c r="IZ132" s="1"/>
      <c r="JA132" s="1"/>
      <c r="JB132" s="1"/>
      <c r="JC132" s="1"/>
      <c r="JD132" s="1"/>
      <c r="JE132" s="1"/>
      <c r="JF132" s="1"/>
      <c r="JG132" s="1"/>
      <c r="JH132" s="1"/>
      <c r="JI132" s="1"/>
      <c r="JJ132" s="1"/>
      <c r="JK132" s="1"/>
      <c r="JL132" s="1"/>
      <c r="JM132" s="1"/>
      <c r="JN132" s="1"/>
      <c r="JO132" s="1"/>
      <c r="JP132" s="1"/>
      <c r="JQ132" s="1"/>
      <c r="JR132" s="1"/>
      <c r="JS132" s="1"/>
      <c r="JT132" s="1"/>
      <c r="JU132" s="1"/>
      <c r="JV132" s="1"/>
      <c r="JW132" s="1"/>
      <c r="JX132" s="1"/>
      <c r="JY132" s="1"/>
      <c r="JZ132" s="1"/>
      <c r="KA132" s="1"/>
      <c r="KB132" s="1"/>
      <c r="KC132" s="1"/>
      <c r="KD132" s="1"/>
      <c r="KE132" s="1"/>
      <c r="KF132" s="1"/>
      <c r="KG132" s="1"/>
      <c r="KH132" s="1"/>
      <c r="KI132" s="1"/>
      <c r="KJ132" s="1"/>
      <c r="KK132" s="1"/>
      <c r="KL132" s="1"/>
      <c r="KM132" s="1"/>
      <c r="KN132" s="1"/>
      <c r="KO132" s="1"/>
      <c r="KP132" s="1"/>
      <c r="KQ132" s="1"/>
      <c r="KR132" s="1"/>
      <c r="KS132" s="1"/>
      <c r="KT132" s="1"/>
      <c r="KU132" s="1"/>
      <c r="KV132" s="1"/>
      <c r="KW132" s="1"/>
      <c r="KX132" s="1"/>
      <c r="KY132" s="1"/>
      <c r="KZ132" s="1"/>
      <c r="LA132" s="1"/>
      <c r="LB132" s="1"/>
      <c r="LC132" s="1"/>
      <c r="LD132" s="1"/>
      <c r="LE132" s="1"/>
      <c r="LF132" s="1"/>
      <c r="LG132" s="1"/>
      <c r="LH132" s="1"/>
      <c r="LI132" s="1"/>
      <c r="LJ132" s="1"/>
      <c r="LK132" s="1"/>
      <c r="LL132" s="1"/>
      <c r="LM132" s="1"/>
      <c r="LN132" s="1"/>
      <c r="LO132" s="1"/>
      <c r="LP132" s="1"/>
      <c r="LQ132" s="1"/>
      <c r="LR132" s="1"/>
      <c r="LS132" s="1"/>
      <c r="LT132" s="1"/>
      <c r="LU132" s="1"/>
      <c r="LV132" s="1"/>
      <c r="LW132" s="1"/>
      <c r="LX132" s="1"/>
      <c r="LY132" s="1"/>
      <c r="LZ132" s="1"/>
      <c r="MA132" s="1"/>
      <c r="MB132" s="1"/>
      <c r="MC132" s="1"/>
      <c r="MD132" s="1"/>
      <c r="ME132" s="1"/>
      <c r="MF132" s="1"/>
      <c r="MG132" s="1"/>
      <c r="MH132" s="1"/>
      <c r="MI132" s="1"/>
      <c r="MJ132" s="1"/>
      <c r="MK132" s="1"/>
      <c r="ML132" s="1"/>
      <c r="MM132" s="1"/>
      <c r="MN132" s="1"/>
      <c r="MO132" s="1"/>
      <c r="MP132" s="1"/>
      <c r="MQ132" s="1"/>
      <c r="MR132" s="1"/>
      <c r="MS132" s="1"/>
      <c r="MT132" s="1"/>
      <c r="MU132" s="1"/>
      <c r="MV132" s="1"/>
      <c r="MW132" s="1"/>
      <c r="MX132" s="1"/>
      <c r="MY132" s="1"/>
      <c r="MZ132" s="1"/>
      <c r="NA132" s="1"/>
      <c r="NB132" s="1"/>
      <c r="NC132" s="1"/>
      <c r="ND132" s="1"/>
      <c r="NE132" s="1"/>
      <c r="NF132" s="1"/>
      <c r="NG132" s="1"/>
      <c r="NH132" s="1"/>
      <c r="NI132" s="1"/>
      <c r="NJ132" s="1"/>
      <c r="NK132" s="1"/>
      <c r="NL132" s="1"/>
      <c r="NM132" s="1"/>
      <c r="NN132" s="1"/>
      <c r="NO132" s="1"/>
      <c r="NP132" s="1"/>
      <c r="NQ132" s="1"/>
      <c r="NR132" s="1"/>
      <c r="NS132" s="1"/>
      <c r="NT132" s="1"/>
      <c r="NU132" s="1"/>
      <c r="NV132" s="1"/>
      <c r="NW132" s="1"/>
      <c r="NX132" s="1"/>
      <c r="NY132" s="1"/>
      <c r="NZ132" s="1"/>
      <c r="OA132" s="1"/>
      <c r="OB132" s="1"/>
      <c r="OC132" s="1"/>
      <c r="OD132" s="1"/>
      <c r="OE132" s="1"/>
      <c r="OF132" s="1"/>
      <c r="OG132" s="1"/>
      <c r="OH132" s="1"/>
      <c r="OI132" s="1"/>
      <c r="OJ132" s="1"/>
      <c r="OK132" s="1"/>
      <c r="OL132" s="1"/>
      <c r="OM132" s="1"/>
      <c r="ON132" s="1"/>
      <c r="OO132" s="1"/>
      <c r="OP132" s="1"/>
      <c r="OQ132" s="1"/>
      <c r="OR132" s="1"/>
      <c r="OS132" s="1"/>
      <c r="OT132" s="1"/>
      <c r="OU132" s="1"/>
      <c r="OV132" s="1"/>
      <c r="OW132" s="1"/>
      <c r="OX132" s="1"/>
      <c r="OY132" s="1"/>
      <c r="OZ132" s="1"/>
      <c r="PA132" s="1"/>
      <c r="PB132" s="1"/>
      <c r="PC132" s="1"/>
      <c r="PD132" s="1"/>
      <c r="PE132" s="1"/>
      <c r="PF132" s="1"/>
      <c r="PG132" s="1"/>
      <c r="PH132" s="1"/>
      <c r="PI132" s="1"/>
      <c r="PJ132" s="1"/>
      <c r="PK132" s="1"/>
      <c r="PL132" s="1"/>
      <c r="PM132" s="1"/>
      <c r="PN132" s="1"/>
      <c r="PO132" s="1"/>
      <c r="PP132" s="1"/>
      <c r="PQ132" s="1"/>
      <c r="PR132" s="1"/>
      <c r="PS132" s="1"/>
      <c r="PT132" s="1"/>
      <c r="PU132" s="1"/>
      <c r="PV132" s="1"/>
      <c r="PW132" s="1"/>
      <c r="PX132" s="1"/>
      <c r="PY132" s="1"/>
      <c r="PZ132" s="1"/>
      <c r="QA132" s="1"/>
      <c r="QB132" s="1"/>
      <c r="QC132" s="1"/>
      <c r="QD132" s="1"/>
      <c r="QE132" s="1"/>
      <c r="QF132" s="1"/>
      <c r="QG132" s="1"/>
      <c r="QH132" s="1"/>
      <c r="QI132" s="1"/>
      <c r="QJ132" s="1"/>
      <c r="QK132" s="1"/>
      <c r="QL132" s="1"/>
      <c r="QM132" s="1"/>
      <c r="QN132" s="1"/>
      <c r="QO132" s="1"/>
      <c r="QP132" s="1"/>
      <c r="QQ132" s="1"/>
      <c r="QR132" s="1"/>
      <c r="QS132" s="1"/>
      <c r="QT132" s="1"/>
      <c r="QU132" s="1"/>
      <c r="QV132" s="1"/>
      <c r="QW132" s="1"/>
      <c r="QX132" s="1"/>
      <c r="QY132" s="1"/>
      <c r="QZ132" s="1"/>
      <c r="RA132" s="1"/>
      <c r="RB132" s="1"/>
      <c r="RC132" s="1"/>
      <c r="RD132" s="1"/>
      <c r="RE132" s="1"/>
      <c r="RF132" s="1"/>
      <c r="RG132" s="1"/>
      <c r="RH132" s="1"/>
      <c r="RI132" s="1"/>
      <c r="RJ132" s="1"/>
      <c r="RK132" s="1"/>
      <c r="RL132" s="1"/>
      <c r="RM132" s="1"/>
      <c r="RN132" s="1"/>
      <c r="RO132" s="1"/>
      <c r="RP132" s="1"/>
      <c r="RQ132" s="1"/>
      <c r="RR132" s="1"/>
      <c r="RS132" s="1"/>
      <c r="RT132" s="1"/>
      <c r="RU132" s="1"/>
      <c r="RV132" s="1"/>
      <c r="RW132" s="1"/>
      <c r="RX132" s="1"/>
      <c r="RY132" s="1"/>
      <c r="RZ132" s="1"/>
      <c r="SA132" s="1"/>
      <c r="SB132" s="1"/>
      <c r="SC132" s="1"/>
      <c r="SD132" s="1"/>
      <c r="SE132" s="1"/>
      <c r="SF132" s="1"/>
      <c r="SG132" s="1"/>
      <c r="SH132" s="1"/>
      <c r="SI132" s="1"/>
      <c r="SJ132" s="1"/>
      <c r="SK132" s="1"/>
      <c r="SL132" s="1"/>
      <c r="SM132" s="1"/>
      <c r="SN132" s="1"/>
      <c r="SO132" s="1"/>
      <c r="SP132" s="1"/>
      <c r="SQ132" s="1"/>
      <c r="SR132" s="1"/>
      <c r="SS132" s="1"/>
      <c r="ST132" s="1"/>
      <c r="SU132" s="1"/>
      <c r="SV132" s="1"/>
      <c r="SW132" s="1"/>
      <c r="SX132" s="1"/>
      <c r="SY132" s="1"/>
      <c r="SZ132" s="1"/>
      <c r="TA132" s="1"/>
      <c r="TB132" s="1"/>
      <c r="TC132" s="1"/>
      <c r="TD132" s="1"/>
      <c r="TE132" s="1"/>
      <c r="TF132" s="1"/>
      <c r="TG132" s="1"/>
      <c r="TH132" s="1"/>
      <c r="TI132" s="1"/>
      <c r="TJ132" s="1"/>
      <c r="TK132" s="1"/>
      <c r="TL132" s="1"/>
      <c r="TM132" s="1"/>
      <c r="TN132" s="1"/>
      <c r="TO132" s="1"/>
    </row>
    <row r="133" spans="1:535" s="3" customFormat="1" ht="99.95" customHeight="1" x14ac:dyDescent="0.25">
      <c r="A133" s="25" t="s">
        <v>230</v>
      </c>
      <c r="B133" s="24" t="s">
        <v>322</v>
      </c>
      <c r="C133" s="25" t="s">
        <v>15</v>
      </c>
      <c r="D133" s="21" t="s">
        <v>323</v>
      </c>
      <c r="E133" s="16">
        <v>53000000</v>
      </c>
      <c r="F133" s="13" t="s">
        <v>121</v>
      </c>
      <c r="G133" s="13" t="s">
        <v>233</v>
      </c>
      <c r="H133" s="13" t="s">
        <v>234</v>
      </c>
      <c r="I133" s="58" t="s">
        <v>29</v>
      </c>
      <c r="J133" s="13" t="s">
        <v>39</v>
      </c>
      <c r="K133" s="13"/>
      <c r="L133" s="13" t="s">
        <v>40</v>
      </c>
      <c r="M133" s="13"/>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c r="IV133" s="1"/>
      <c r="IW133" s="1"/>
      <c r="IX133" s="1"/>
      <c r="IY133" s="1"/>
      <c r="IZ133" s="1"/>
      <c r="JA133" s="1"/>
      <c r="JB133" s="1"/>
      <c r="JC133" s="1"/>
      <c r="JD133" s="1"/>
      <c r="JE133" s="1"/>
      <c r="JF133" s="1"/>
      <c r="JG133" s="1"/>
      <c r="JH133" s="1"/>
      <c r="JI133" s="1"/>
      <c r="JJ133" s="1"/>
      <c r="JK133" s="1"/>
      <c r="JL133" s="1"/>
      <c r="JM133" s="1"/>
      <c r="JN133" s="1"/>
      <c r="JO133" s="1"/>
      <c r="JP133" s="1"/>
      <c r="JQ133" s="1"/>
      <c r="JR133" s="1"/>
      <c r="JS133" s="1"/>
      <c r="JT133" s="1"/>
      <c r="JU133" s="1"/>
      <c r="JV133" s="1"/>
      <c r="JW133" s="1"/>
      <c r="JX133" s="1"/>
      <c r="JY133" s="1"/>
      <c r="JZ133" s="1"/>
      <c r="KA133" s="1"/>
      <c r="KB133" s="1"/>
      <c r="KC133" s="1"/>
      <c r="KD133" s="1"/>
      <c r="KE133" s="1"/>
      <c r="KF133" s="1"/>
      <c r="KG133" s="1"/>
      <c r="KH133" s="1"/>
      <c r="KI133" s="1"/>
      <c r="KJ133" s="1"/>
      <c r="KK133" s="1"/>
      <c r="KL133" s="1"/>
      <c r="KM133" s="1"/>
      <c r="KN133" s="1"/>
      <c r="KO133" s="1"/>
      <c r="KP133" s="1"/>
      <c r="KQ133" s="1"/>
      <c r="KR133" s="1"/>
      <c r="KS133" s="1"/>
      <c r="KT133" s="1"/>
      <c r="KU133" s="1"/>
      <c r="KV133" s="1"/>
      <c r="KW133" s="1"/>
      <c r="KX133" s="1"/>
      <c r="KY133" s="1"/>
      <c r="KZ133" s="1"/>
      <c r="LA133" s="1"/>
      <c r="LB133" s="1"/>
      <c r="LC133" s="1"/>
      <c r="LD133" s="1"/>
      <c r="LE133" s="1"/>
      <c r="LF133" s="1"/>
      <c r="LG133" s="1"/>
      <c r="LH133" s="1"/>
      <c r="LI133" s="1"/>
      <c r="LJ133" s="1"/>
      <c r="LK133" s="1"/>
      <c r="LL133" s="1"/>
      <c r="LM133" s="1"/>
      <c r="LN133" s="1"/>
      <c r="LO133" s="1"/>
      <c r="LP133" s="1"/>
      <c r="LQ133" s="1"/>
      <c r="LR133" s="1"/>
      <c r="LS133" s="1"/>
      <c r="LT133" s="1"/>
      <c r="LU133" s="1"/>
      <c r="LV133" s="1"/>
      <c r="LW133" s="1"/>
      <c r="LX133" s="1"/>
      <c r="LY133" s="1"/>
      <c r="LZ133" s="1"/>
      <c r="MA133" s="1"/>
      <c r="MB133" s="1"/>
      <c r="MC133" s="1"/>
      <c r="MD133" s="1"/>
      <c r="ME133" s="1"/>
      <c r="MF133" s="1"/>
      <c r="MG133" s="1"/>
      <c r="MH133" s="1"/>
      <c r="MI133" s="1"/>
      <c r="MJ133" s="1"/>
      <c r="MK133" s="1"/>
      <c r="ML133" s="1"/>
      <c r="MM133" s="1"/>
      <c r="MN133" s="1"/>
      <c r="MO133" s="1"/>
      <c r="MP133" s="1"/>
      <c r="MQ133" s="1"/>
      <c r="MR133" s="1"/>
      <c r="MS133" s="1"/>
      <c r="MT133" s="1"/>
      <c r="MU133" s="1"/>
      <c r="MV133" s="1"/>
      <c r="MW133" s="1"/>
      <c r="MX133" s="1"/>
      <c r="MY133" s="1"/>
      <c r="MZ133" s="1"/>
      <c r="NA133" s="1"/>
      <c r="NB133" s="1"/>
      <c r="NC133" s="1"/>
      <c r="ND133" s="1"/>
      <c r="NE133" s="1"/>
      <c r="NF133" s="1"/>
      <c r="NG133" s="1"/>
      <c r="NH133" s="1"/>
      <c r="NI133" s="1"/>
      <c r="NJ133" s="1"/>
      <c r="NK133" s="1"/>
      <c r="NL133" s="1"/>
      <c r="NM133" s="1"/>
      <c r="NN133" s="1"/>
      <c r="NO133" s="1"/>
      <c r="NP133" s="1"/>
      <c r="NQ133" s="1"/>
      <c r="NR133" s="1"/>
      <c r="NS133" s="1"/>
      <c r="NT133" s="1"/>
      <c r="NU133" s="1"/>
      <c r="NV133" s="1"/>
      <c r="NW133" s="1"/>
      <c r="NX133" s="1"/>
      <c r="NY133" s="1"/>
      <c r="NZ133" s="1"/>
      <c r="OA133" s="1"/>
      <c r="OB133" s="1"/>
      <c r="OC133" s="1"/>
      <c r="OD133" s="1"/>
      <c r="OE133" s="1"/>
      <c r="OF133" s="1"/>
      <c r="OG133" s="1"/>
      <c r="OH133" s="1"/>
      <c r="OI133" s="1"/>
      <c r="OJ133" s="1"/>
      <c r="OK133" s="1"/>
      <c r="OL133" s="1"/>
      <c r="OM133" s="1"/>
      <c r="ON133" s="1"/>
      <c r="OO133" s="1"/>
      <c r="OP133" s="1"/>
      <c r="OQ133" s="1"/>
      <c r="OR133" s="1"/>
      <c r="OS133" s="1"/>
      <c r="OT133" s="1"/>
      <c r="OU133" s="1"/>
      <c r="OV133" s="1"/>
      <c r="OW133" s="1"/>
      <c r="OX133" s="1"/>
      <c r="OY133" s="1"/>
      <c r="OZ133" s="1"/>
      <c r="PA133" s="1"/>
      <c r="PB133" s="1"/>
      <c r="PC133" s="1"/>
      <c r="PD133" s="1"/>
      <c r="PE133" s="1"/>
      <c r="PF133" s="1"/>
      <c r="PG133" s="1"/>
      <c r="PH133" s="1"/>
      <c r="PI133" s="1"/>
      <c r="PJ133" s="1"/>
      <c r="PK133" s="1"/>
      <c r="PL133" s="1"/>
      <c r="PM133" s="1"/>
      <c r="PN133" s="1"/>
      <c r="PO133" s="1"/>
      <c r="PP133" s="1"/>
      <c r="PQ133" s="1"/>
      <c r="PR133" s="1"/>
      <c r="PS133" s="1"/>
      <c r="PT133" s="1"/>
      <c r="PU133" s="1"/>
      <c r="PV133" s="1"/>
      <c r="PW133" s="1"/>
      <c r="PX133" s="1"/>
      <c r="PY133" s="1"/>
      <c r="PZ133" s="1"/>
      <c r="QA133" s="1"/>
      <c r="QB133" s="1"/>
      <c r="QC133" s="1"/>
      <c r="QD133" s="1"/>
      <c r="QE133" s="1"/>
      <c r="QF133" s="1"/>
      <c r="QG133" s="1"/>
      <c r="QH133" s="1"/>
      <c r="QI133" s="1"/>
      <c r="QJ133" s="1"/>
      <c r="QK133" s="1"/>
      <c r="QL133" s="1"/>
      <c r="QM133" s="1"/>
      <c r="QN133" s="1"/>
      <c r="QO133" s="1"/>
      <c r="QP133" s="1"/>
      <c r="QQ133" s="1"/>
      <c r="QR133" s="1"/>
      <c r="QS133" s="1"/>
      <c r="QT133" s="1"/>
      <c r="QU133" s="1"/>
      <c r="QV133" s="1"/>
      <c r="QW133" s="1"/>
      <c r="QX133" s="1"/>
      <c r="QY133" s="1"/>
      <c r="QZ133" s="1"/>
      <c r="RA133" s="1"/>
      <c r="RB133" s="1"/>
      <c r="RC133" s="1"/>
      <c r="RD133" s="1"/>
      <c r="RE133" s="1"/>
      <c r="RF133" s="1"/>
      <c r="RG133" s="1"/>
      <c r="RH133" s="1"/>
      <c r="RI133" s="1"/>
      <c r="RJ133" s="1"/>
      <c r="RK133" s="1"/>
      <c r="RL133" s="1"/>
      <c r="RM133" s="1"/>
      <c r="RN133" s="1"/>
      <c r="RO133" s="1"/>
      <c r="RP133" s="1"/>
      <c r="RQ133" s="1"/>
      <c r="RR133" s="1"/>
      <c r="RS133" s="1"/>
      <c r="RT133" s="1"/>
      <c r="RU133" s="1"/>
      <c r="RV133" s="1"/>
      <c r="RW133" s="1"/>
      <c r="RX133" s="1"/>
      <c r="RY133" s="1"/>
      <c r="RZ133" s="1"/>
      <c r="SA133" s="1"/>
      <c r="SB133" s="1"/>
      <c r="SC133" s="1"/>
      <c r="SD133" s="1"/>
      <c r="SE133" s="1"/>
      <c r="SF133" s="1"/>
      <c r="SG133" s="1"/>
      <c r="SH133" s="1"/>
      <c r="SI133" s="1"/>
      <c r="SJ133" s="1"/>
      <c r="SK133" s="1"/>
      <c r="SL133" s="1"/>
      <c r="SM133" s="1"/>
      <c r="SN133" s="1"/>
      <c r="SO133" s="1"/>
      <c r="SP133" s="1"/>
      <c r="SQ133" s="1"/>
      <c r="SR133" s="1"/>
      <c r="SS133" s="1"/>
      <c r="ST133" s="1"/>
      <c r="SU133" s="1"/>
      <c r="SV133" s="1"/>
      <c r="SW133" s="1"/>
      <c r="SX133" s="1"/>
      <c r="SY133" s="1"/>
      <c r="SZ133" s="1"/>
      <c r="TA133" s="1"/>
      <c r="TB133" s="1"/>
      <c r="TC133" s="1"/>
      <c r="TD133" s="1"/>
      <c r="TE133" s="1"/>
      <c r="TF133" s="1"/>
      <c r="TG133" s="1"/>
      <c r="TH133" s="1"/>
      <c r="TI133" s="1"/>
      <c r="TJ133" s="1"/>
      <c r="TK133" s="1"/>
      <c r="TL133" s="1"/>
      <c r="TM133" s="1"/>
      <c r="TN133" s="1"/>
      <c r="TO133" s="1"/>
    </row>
    <row r="134" spans="1:535" ht="99.95" customHeight="1" x14ac:dyDescent="0.25">
      <c r="A134" s="25" t="s">
        <v>230</v>
      </c>
      <c r="B134" s="24" t="s">
        <v>326</v>
      </c>
      <c r="C134" s="25" t="s">
        <v>15</v>
      </c>
      <c r="D134" s="21" t="s">
        <v>327</v>
      </c>
      <c r="E134" s="16">
        <v>150000000</v>
      </c>
      <c r="F134" s="13" t="s">
        <v>121</v>
      </c>
      <c r="G134" s="13" t="s">
        <v>233</v>
      </c>
      <c r="H134" s="13" t="s">
        <v>234</v>
      </c>
      <c r="I134" s="58" t="s">
        <v>29</v>
      </c>
      <c r="J134" s="13" t="s">
        <v>39</v>
      </c>
      <c r="K134" s="13"/>
      <c r="L134" s="13" t="s">
        <v>40</v>
      </c>
      <c r="M134" s="13"/>
    </row>
    <row r="135" spans="1:535" ht="99.95" customHeight="1" x14ac:dyDescent="0.25">
      <c r="A135" s="25" t="s">
        <v>230</v>
      </c>
      <c r="B135" s="24" t="s">
        <v>330</v>
      </c>
      <c r="C135" s="25" t="s">
        <v>15</v>
      </c>
      <c r="D135" s="21" t="s">
        <v>331</v>
      </c>
      <c r="E135" s="16">
        <v>96000000</v>
      </c>
      <c r="F135" s="13" t="s">
        <v>121</v>
      </c>
      <c r="G135" s="13" t="s">
        <v>233</v>
      </c>
      <c r="H135" s="13" t="s">
        <v>234</v>
      </c>
      <c r="I135" s="58" t="s">
        <v>29</v>
      </c>
      <c r="J135" s="13" t="s">
        <v>112</v>
      </c>
      <c r="K135" s="13"/>
      <c r="L135" s="20"/>
      <c r="M135" s="13"/>
    </row>
    <row r="136" spans="1:535" ht="99.95" customHeight="1" x14ac:dyDescent="0.25">
      <c r="A136" s="25" t="s">
        <v>230</v>
      </c>
      <c r="B136" s="24" t="s">
        <v>686</v>
      </c>
      <c r="C136" s="25" t="s">
        <v>15</v>
      </c>
      <c r="D136" s="21" t="s">
        <v>687</v>
      </c>
      <c r="E136" s="16">
        <v>130000000</v>
      </c>
      <c r="F136" s="13" t="s">
        <v>121</v>
      </c>
      <c r="G136" s="13" t="s">
        <v>233</v>
      </c>
      <c r="H136" s="13" t="s">
        <v>234</v>
      </c>
      <c r="I136" s="58" t="s">
        <v>29</v>
      </c>
      <c r="J136" s="13"/>
      <c r="K136" s="13"/>
      <c r="L136" s="20"/>
      <c r="M136" s="13"/>
    </row>
    <row r="137" spans="1:535" ht="99.95" customHeight="1" x14ac:dyDescent="0.25">
      <c r="A137" s="25" t="s">
        <v>230</v>
      </c>
      <c r="B137" s="24" t="s">
        <v>269</v>
      </c>
      <c r="C137" s="25" t="s">
        <v>15</v>
      </c>
      <c r="D137" s="21" t="s">
        <v>270</v>
      </c>
      <c r="E137" s="16">
        <v>19976160</v>
      </c>
      <c r="F137" s="13" t="s">
        <v>121</v>
      </c>
      <c r="G137" s="13" t="s">
        <v>233</v>
      </c>
      <c r="H137" s="13" t="s">
        <v>234</v>
      </c>
      <c r="I137" s="58" t="s">
        <v>29</v>
      </c>
      <c r="J137" s="13" t="s">
        <v>209</v>
      </c>
      <c r="K137" s="4">
        <v>16979736</v>
      </c>
      <c r="L137" s="20"/>
      <c r="M137" s="13"/>
    </row>
    <row r="138" spans="1:535" ht="99.95" customHeight="1" x14ac:dyDescent="0.25">
      <c r="A138" s="25" t="s">
        <v>230</v>
      </c>
      <c r="B138" s="24" t="s">
        <v>275</v>
      </c>
      <c r="C138" s="25" t="s">
        <v>15</v>
      </c>
      <c r="D138" s="21" t="s">
        <v>276</v>
      </c>
      <c r="E138" s="16">
        <v>40000000</v>
      </c>
      <c r="F138" s="13" t="s">
        <v>121</v>
      </c>
      <c r="G138" s="13" t="s">
        <v>233</v>
      </c>
      <c r="H138" s="13" t="s">
        <v>234</v>
      </c>
      <c r="I138" s="58" t="s">
        <v>29</v>
      </c>
      <c r="J138" s="13"/>
      <c r="K138" s="13"/>
      <c r="L138" s="13"/>
      <c r="M138" s="13"/>
    </row>
    <row r="139" spans="1:535" s="5" customFormat="1" ht="99.95" customHeight="1" x14ac:dyDescent="0.25">
      <c r="A139" s="25" t="s">
        <v>230</v>
      </c>
      <c r="B139" s="24" t="s">
        <v>281</v>
      </c>
      <c r="C139" s="25" t="s">
        <v>15</v>
      </c>
      <c r="D139" s="21" t="s">
        <v>282</v>
      </c>
      <c r="E139" s="16">
        <v>150000000</v>
      </c>
      <c r="F139" s="13" t="s">
        <v>121</v>
      </c>
      <c r="G139" s="13" t="s">
        <v>233</v>
      </c>
      <c r="H139" s="13" t="s">
        <v>234</v>
      </c>
      <c r="I139" s="58" t="s">
        <v>29</v>
      </c>
      <c r="J139" s="13" t="s">
        <v>39</v>
      </c>
      <c r="K139" s="13"/>
      <c r="L139" s="13" t="s">
        <v>40</v>
      </c>
      <c r="M139" s="13"/>
    </row>
    <row r="140" spans="1:535" ht="99.95" customHeight="1" x14ac:dyDescent="0.25">
      <c r="A140" s="25" t="s">
        <v>230</v>
      </c>
      <c r="B140" s="24" t="s">
        <v>295</v>
      </c>
      <c r="C140" s="25" t="s">
        <v>15</v>
      </c>
      <c r="D140" s="21" t="s">
        <v>294</v>
      </c>
      <c r="E140" s="16">
        <f>28824869+1300000</f>
        <v>30124869</v>
      </c>
      <c r="F140" s="13" t="s">
        <v>121</v>
      </c>
      <c r="G140" s="13" t="s">
        <v>233</v>
      </c>
      <c r="H140" s="13" t="s">
        <v>234</v>
      </c>
      <c r="I140" s="58" t="s">
        <v>29</v>
      </c>
      <c r="J140" s="13" t="s">
        <v>209</v>
      </c>
      <c r="K140" s="4">
        <v>24501138</v>
      </c>
      <c r="L140" s="20"/>
      <c r="M140" s="13"/>
    </row>
    <row r="141" spans="1:535" ht="99.95" customHeight="1" x14ac:dyDescent="0.25">
      <c r="A141" s="25" t="s">
        <v>230</v>
      </c>
      <c r="B141" s="24" t="s">
        <v>316</v>
      </c>
      <c r="C141" s="25" t="s">
        <v>15</v>
      </c>
      <c r="D141" s="21" t="s">
        <v>317</v>
      </c>
      <c r="E141" s="16">
        <v>41000000</v>
      </c>
      <c r="F141" s="13" t="s">
        <v>121</v>
      </c>
      <c r="G141" s="13" t="s">
        <v>233</v>
      </c>
      <c r="H141" s="13" t="s">
        <v>234</v>
      </c>
      <c r="I141" s="58" t="s">
        <v>29</v>
      </c>
      <c r="J141" s="13"/>
      <c r="K141" s="13"/>
      <c r="L141" s="20"/>
      <c r="M141" s="13"/>
    </row>
    <row r="142" spans="1:535" ht="99.95" customHeight="1" x14ac:dyDescent="0.25">
      <c r="A142" s="25" t="s">
        <v>230</v>
      </c>
      <c r="B142" s="24" t="s">
        <v>320</v>
      </c>
      <c r="C142" s="34" t="s">
        <v>15</v>
      </c>
      <c r="D142" s="35" t="s">
        <v>321</v>
      </c>
      <c r="E142" s="16">
        <v>100000000</v>
      </c>
      <c r="F142" s="13" t="s">
        <v>121</v>
      </c>
      <c r="G142" s="13" t="s">
        <v>233</v>
      </c>
      <c r="H142" s="13" t="s">
        <v>234</v>
      </c>
      <c r="I142" s="58" t="s">
        <v>29</v>
      </c>
      <c r="J142" s="13" t="s">
        <v>39</v>
      </c>
      <c r="K142" s="13"/>
      <c r="L142" s="13" t="s">
        <v>40</v>
      </c>
      <c r="M142" s="13"/>
    </row>
    <row r="143" spans="1:535" ht="99.95" customHeight="1" x14ac:dyDescent="0.25">
      <c r="A143" s="25" t="s">
        <v>230</v>
      </c>
      <c r="B143" s="24" t="s">
        <v>324</v>
      </c>
      <c r="C143" s="25" t="s">
        <v>15</v>
      </c>
      <c r="D143" s="21" t="s">
        <v>325</v>
      </c>
      <c r="E143" s="16">
        <v>150000000</v>
      </c>
      <c r="F143" s="13" t="s">
        <v>121</v>
      </c>
      <c r="G143" s="13" t="s">
        <v>233</v>
      </c>
      <c r="H143" s="13" t="s">
        <v>234</v>
      </c>
      <c r="I143" s="58" t="s">
        <v>29</v>
      </c>
      <c r="J143" s="13"/>
      <c r="K143" s="13"/>
      <c r="L143" s="13" t="s">
        <v>40</v>
      </c>
      <c r="M143" s="13"/>
    </row>
    <row r="144" spans="1:535" ht="99.95" customHeight="1" x14ac:dyDescent="0.25">
      <c r="A144" s="25" t="s">
        <v>230</v>
      </c>
      <c r="B144" s="24" t="s">
        <v>689</v>
      </c>
      <c r="C144" s="25" t="s">
        <v>15</v>
      </c>
      <c r="D144" s="21" t="s">
        <v>335</v>
      </c>
      <c r="E144" s="16">
        <f>42811650+2500000</f>
        <v>45311650</v>
      </c>
      <c r="F144" s="13" t="s">
        <v>121</v>
      </c>
      <c r="G144" s="13" t="s">
        <v>233</v>
      </c>
      <c r="H144" s="13" t="s">
        <v>234</v>
      </c>
      <c r="I144" s="58" t="s">
        <v>29</v>
      </c>
      <c r="J144" s="13" t="s">
        <v>209</v>
      </c>
      <c r="K144" s="13"/>
      <c r="L144" s="20"/>
      <c r="M144" s="13"/>
    </row>
    <row r="145" spans="1:13" ht="99.95" customHeight="1" x14ac:dyDescent="0.25">
      <c r="A145" s="25" t="s">
        <v>230</v>
      </c>
      <c r="B145" s="24" t="s">
        <v>243</v>
      </c>
      <c r="C145" s="25" t="s">
        <v>244</v>
      </c>
      <c r="D145" s="21" t="s">
        <v>130</v>
      </c>
      <c r="E145" s="26">
        <v>1604780.65</v>
      </c>
      <c r="F145" s="13" t="s">
        <v>17</v>
      </c>
      <c r="G145" s="13" t="s">
        <v>131</v>
      </c>
      <c r="H145" s="13" t="s">
        <v>132</v>
      </c>
      <c r="I145" s="58" t="s">
        <v>29</v>
      </c>
      <c r="J145" s="13" t="s">
        <v>133</v>
      </c>
      <c r="K145" s="13"/>
      <c r="L145" s="20"/>
      <c r="M145" s="13"/>
    </row>
    <row r="146" spans="1:13" ht="99.95" customHeight="1" x14ac:dyDescent="0.25">
      <c r="A146" s="25" t="s">
        <v>230</v>
      </c>
      <c r="B146" s="24" t="s">
        <v>245</v>
      </c>
      <c r="C146" s="25" t="s">
        <v>246</v>
      </c>
      <c r="D146" s="21" t="s">
        <v>130</v>
      </c>
      <c r="E146" s="26">
        <v>9727311</v>
      </c>
      <c r="F146" s="13" t="s">
        <v>17</v>
      </c>
      <c r="G146" s="13" t="s">
        <v>131</v>
      </c>
      <c r="H146" s="13" t="s">
        <v>132</v>
      </c>
      <c r="I146" s="58" t="s">
        <v>29</v>
      </c>
      <c r="J146" s="13" t="s">
        <v>133</v>
      </c>
      <c r="K146" s="13"/>
      <c r="L146" s="20"/>
      <c r="M146" s="13"/>
    </row>
    <row r="147" spans="1:13" ht="99.95" customHeight="1" x14ac:dyDescent="0.25">
      <c r="A147" s="25" t="s">
        <v>230</v>
      </c>
      <c r="B147" s="24" t="s">
        <v>247</v>
      </c>
      <c r="C147" s="25" t="s">
        <v>248</v>
      </c>
      <c r="D147" s="21" t="s">
        <v>130</v>
      </c>
      <c r="E147" s="16">
        <v>1458872.8</v>
      </c>
      <c r="F147" s="13" t="s">
        <v>17</v>
      </c>
      <c r="G147" s="13" t="s">
        <v>131</v>
      </c>
      <c r="H147" s="13" t="s">
        <v>132</v>
      </c>
      <c r="I147" s="58" t="s">
        <v>29</v>
      </c>
      <c r="J147" s="13" t="s">
        <v>133</v>
      </c>
      <c r="K147" s="13"/>
      <c r="L147" s="20"/>
      <c r="M147" s="13"/>
    </row>
    <row r="148" spans="1:13" ht="99.95" customHeight="1" x14ac:dyDescent="0.25">
      <c r="A148" s="25" t="s">
        <v>230</v>
      </c>
      <c r="B148" s="24" t="s">
        <v>254</v>
      </c>
      <c r="C148" s="25" t="s">
        <v>15</v>
      </c>
      <c r="D148" s="21" t="s">
        <v>130</v>
      </c>
      <c r="E148" s="16">
        <v>1108896.29</v>
      </c>
      <c r="F148" s="13" t="s">
        <v>17</v>
      </c>
      <c r="G148" s="13" t="s">
        <v>131</v>
      </c>
      <c r="H148" s="13" t="s">
        <v>132</v>
      </c>
      <c r="I148" s="58" t="s">
        <v>29</v>
      </c>
      <c r="J148" s="13" t="s">
        <v>133</v>
      </c>
      <c r="K148" s="13"/>
      <c r="L148" s="20"/>
      <c r="M148" s="13"/>
    </row>
    <row r="149" spans="1:13" ht="99.95" customHeight="1" x14ac:dyDescent="0.25">
      <c r="A149" s="25" t="s">
        <v>230</v>
      </c>
      <c r="B149" s="24" t="s">
        <v>299</v>
      </c>
      <c r="C149" s="25" t="s">
        <v>15</v>
      </c>
      <c r="D149" s="21" t="s">
        <v>300</v>
      </c>
      <c r="E149" s="16">
        <v>44000000</v>
      </c>
      <c r="F149" s="13" t="s">
        <v>17</v>
      </c>
      <c r="G149" s="13" t="s">
        <v>131</v>
      </c>
      <c r="H149" s="13" t="s">
        <v>132</v>
      </c>
      <c r="I149" s="58" t="s">
        <v>29</v>
      </c>
      <c r="J149" s="13" t="s">
        <v>133</v>
      </c>
      <c r="K149" s="13"/>
      <c r="L149" s="13"/>
      <c r="M149" s="13"/>
    </row>
    <row r="150" spans="1:13" ht="99.95" customHeight="1" x14ac:dyDescent="0.25">
      <c r="A150" s="25" t="s">
        <v>230</v>
      </c>
      <c r="B150" s="24" t="s">
        <v>236</v>
      </c>
      <c r="C150" s="25" t="s">
        <v>237</v>
      </c>
      <c r="D150" s="21" t="s">
        <v>238</v>
      </c>
      <c r="E150" s="16">
        <v>57500000</v>
      </c>
      <c r="F150" s="13" t="s">
        <v>121</v>
      </c>
      <c r="G150" s="13" t="s">
        <v>233</v>
      </c>
      <c r="H150" s="13" t="s">
        <v>234</v>
      </c>
      <c r="I150" s="59" t="s">
        <v>47</v>
      </c>
      <c r="J150" s="13" t="s">
        <v>39</v>
      </c>
      <c r="K150" s="13"/>
      <c r="L150" s="13"/>
      <c r="M150" s="13"/>
    </row>
    <row r="151" spans="1:13" ht="99.95" customHeight="1" x14ac:dyDescent="0.25">
      <c r="A151" s="25" t="s">
        <v>230</v>
      </c>
      <c r="B151" s="24" t="s">
        <v>239</v>
      </c>
      <c r="C151" s="25" t="s">
        <v>15</v>
      </c>
      <c r="D151" s="21" t="s">
        <v>240</v>
      </c>
      <c r="E151" s="16">
        <v>143000000</v>
      </c>
      <c r="F151" s="13" t="s">
        <v>121</v>
      </c>
      <c r="G151" s="13" t="s">
        <v>233</v>
      </c>
      <c r="H151" s="13" t="s">
        <v>234</v>
      </c>
      <c r="I151" s="59" t="s">
        <v>47</v>
      </c>
      <c r="J151" s="13"/>
      <c r="K151" s="13"/>
      <c r="L151" s="20"/>
      <c r="M151" s="13"/>
    </row>
    <row r="152" spans="1:13" ht="99.95" customHeight="1" x14ac:dyDescent="0.25">
      <c r="A152" s="25" t="s">
        <v>230</v>
      </c>
      <c r="B152" s="24" t="s">
        <v>255</v>
      </c>
      <c r="C152" s="25" t="s">
        <v>15</v>
      </c>
      <c r="D152" s="21" t="s">
        <v>256</v>
      </c>
      <c r="E152" s="16">
        <v>10000000</v>
      </c>
      <c r="F152" s="13" t="s">
        <v>121</v>
      </c>
      <c r="G152" s="13" t="s">
        <v>233</v>
      </c>
      <c r="H152" s="13" t="s">
        <v>234</v>
      </c>
      <c r="I152" s="59" t="s">
        <v>47</v>
      </c>
      <c r="J152" s="13"/>
      <c r="K152" s="13"/>
      <c r="L152" s="20"/>
      <c r="M152" s="13"/>
    </row>
    <row r="153" spans="1:13" ht="99.95" customHeight="1" x14ac:dyDescent="0.25">
      <c r="A153" s="25" t="s">
        <v>230</v>
      </c>
      <c r="B153" s="24" t="s">
        <v>259</v>
      </c>
      <c r="C153" s="25" t="s">
        <v>15</v>
      </c>
      <c r="D153" s="21" t="s">
        <v>260</v>
      </c>
      <c r="E153" s="16">
        <v>90000000</v>
      </c>
      <c r="F153" s="13" t="s">
        <v>121</v>
      </c>
      <c r="G153" s="13" t="s">
        <v>233</v>
      </c>
      <c r="H153" s="13" t="s">
        <v>234</v>
      </c>
      <c r="I153" s="59" t="s">
        <v>47</v>
      </c>
      <c r="J153" s="13"/>
      <c r="K153" s="13"/>
      <c r="L153" s="20"/>
      <c r="M153" s="13"/>
    </row>
    <row r="154" spans="1:13" ht="99.95" customHeight="1" x14ac:dyDescent="0.25">
      <c r="A154" s="25" t="s">
        <v>230</v>
      </c>
      <c r="B154" s="24" t="s">
        <v>261</v>
      </c>
      <c r="C154" s="25" t="s">
        <v>15</v>
      </c>
      <c r="D154" s="21" t="s">
        <v>262</v>
      </c>
      <c r="E154" s="16">
        <v>96000000</v>
      </c>
      <c r="F154" s="13" t="s">
        <v>121</v>
      </c>
      <c r="G154" s="13" t="s">
        <v>233</v>
      </c>
      <c r="H154" s="13" t="s">
        <v>234</v>
      </c>
      <c r="I154" s="59" t="s">
        <v>47</v>
      </c>
      <c r="J154" s="13"/>
      <c r="K154" s="13"/>
      <c r="L154" s="20"/>
      <c r="M154" s="13"/>
    </row>
    <row r="155" spans="1:13" ht="99.95" customHeight="1" x14ac:dyDescent="0.25">
      <c r="A155" s="25" t="s">
        <v>230</v>
      </c>
      <c r="B155" s="24" t="s">
        <v>273</v>
      </c>
      <c r="C155" s="25" t="s">
        <v>15</v>
      </c>
      <c r="D155" s="21" t="s">
        <v>274</v>
      </c>
      <c r="E155" s="16">
        <v>50000000</v>
      </c>
      <c r="F155" s="13" t="s">
        <v>121</v>
      </c>
      <c r="G155" s="13" t="s">
        <v>233</v>
      </c>
      <c r="H155" s="13" t="s">
        <v>234</v>
      </c>
      <c r="I155" s="59" t="s">
        <v>47</v>
      </c>
      <c r="J155" s="13"/>
      <c r="K155" s="13"/>
      <c r="L155" s="20"/>
      <c r="M155" s="44"/>
    </row>
    <row r="156" spans="1:13" ht="99.95" customHeight="1" x14ac:dyDescent="0.25">
      <c r="A156" s="25" t="s">
        <v>230</v>
      </c>
      <c r="B156" s="24" t="s">
        <v>286</v>
      </c>
      <c r="C156" s="25" t="s">
        <v>15</v>
      </c>
      <c r="D156" s="21" t="s">
        <v>287</v>
      </c>
      <c r="E156" s="16">
        <v>30000000</v>
      </c>
      <c r="F156" s="13" t="s">
        <v>121</v>
      </c>
      <c r="G156" s="13" t="s">
        <v>233</v>
      </c>
      <c r="H156" s="13" t="s">
        <v>234</v>
      </c>
      <c r="I156" s="59" t="s">
        <v>47</v>
      </c>
      <c r="J156" s="13" t="s">
        <v>39</v>
      </c>
      <c r="K156" s="13"/>
      <c r="L156" s="13"/>
      <c r="M156" s="13"/>
    </row>
    <row r="157" spans="1:13" ht="99.95" customHeight="1" x14ac:dyDescent="0.25">
      <c r="A157" s="25" t="s">
        <v>230</v>
      </c>
      <c r="B157" s="24" t="s">
        <v>298</v>
      </c>
      <c r="C157" s="25" t="s">
        <v>15</v>
      </c>
      <c r="D157" s="21" t="s">
        <v>297</v>
      </c>
      <c r="E157" s="16">
        <f>400000000-E168</f>
        <v>398199431</v>
      </c>
      <c r="F157" s="13" t="s">
        <v>121</v>
      </c>
      <c r="G157" s="13" t="s">
        <v>233</v>
      </c>
      <c r="H157" s="13" t="s">
        <v>234</v>
      </c>
      <c r="I157" s="59" t="s">
        <v>47</v>
      </c>
      <c r="J157" s="13" t="s">
        <v>209</v>
      </c>
      <c r="K157" s="13"/>
      <c r="L157" s="20"/>
      <c r="M157" s="20"/>
    </row>
    <row r="158" spans="1:13" ht="99.95" customHeight="1" x14ac:dyDescent="0.25">
      <c r="A158" s="25" t="s">
        <v>230</v>
      </c>
      <c r="B158" s="24" t="s">
        <v>310</v>
      </c>
      <c r="C158" s="25" t="s">
        <v>15</v>
      </c>
      <c r="D158" s="21" t="s">
        <v>311</v>
      </c>
      <c r="E158" s="16">
        <v>190000000</v>
      </c>
      <c r="F158" s="13" t="s">
        <v>121</v>
      </c>
      <c r="G158" s="13" t="s">
        <v>233</v>
      </c>
      <c r="H158" s="13" t="s">
        <v>234</v>
      </c>
      <c r="I158" s="59" t="s">
        <v>47</v>
      </c>
      <c r="J158" s="13"/>
      <c r="K158" s="13"/>
      <c r="L158" s="20"/>
      <c r="M158" s="13"/>
    </row>
    <row r="159" spans="1:13" ht="99.95" customHeight="1" x14ac:dyDescent="0.25">
      <c r="A159" s="25" t="s">
        <v>230</v>
      </c>
      <c r="B159" s="24" t="s">
        <v>328</v>
      </c>
      <c r="C159" s="25" t="s">
        <v>15</v>
      </c>
      <c r="D159" s="21" t="s">
        <v>329</v>
      </c>
      <c r="E159" s="16">
        <v>131000000</v>
      </c>
      <c r="F159" s="13" t="s">
        <v>121</v>
      </c>
      <c r="G159" s="13" t="s">
        <v>233</v>
      </c>
      <c r="H159" s="13" t="s">
        <v>234</v>
      </c>
      <c r="I159" s="59" t="s">
        <v>47</v>
      </c>
      <c r="J159" s="13"/>
      <c r="K159" s="13"/>
      <c r="L159" s="20"/>
      <c r="M159" s="13"/>
    </row>
    <row r="160" spans="1:13" ht="99.95" customHeight="1" x14ac:dyDescent="0.25">
      <c r="A160" s="25" t="s">
        <v>230</v>
      </c>
      <c r="B160" s="24" t="s">
        <v>332</v>
      </c>
      <c r="C160" s="25" t="s">
        <v>15</v>
      </c>
      <c r="D160" s="21" t="s">
        <v>333</v>
      </c>
      <c r="E160" s="16">
        <v>240000000</v>
      </c>
      <c r="F160" s="13" t="s">
        <v>121</v>
      </c>
      <c r="G160" s="13" t="s">
        <v>233</v>
      </c>
      <c r="H160" s="13" t="s">
        <v>234</v>
      </c>
      <c r="I160" s="59" t="s">
        <v>47</v>
      </c>
      <c r="J160" s="13"/>
      <c r="K160" s="13"/>
      <c r="L160" s="20"/>
      <c r="M160" s="13"/>
    </row>
    <row r="161" spans="1:13" ht="99.95" customHeight="1" x14ac:dyDescent="0.25">
      <c r="A161" s="25" t="s">
        <v>230</v>
      </c>
      <c r="B161" s="24" t="s">
        <v>334</v>
      </c>
      <c r="C161" s="25" t="s">
        <v>15</v>
      </c>
      <c r="D161" s="21" t="s">
        <v>335</v>
      </c>
      <c r="E161" s="16">
        <v>56176731</v>
      </c>
      <c r="F161" s="13" t="s">
        <v>121</v>
      </c>
      <c r="G161" s="13" t="s">
        <v>233</v>
      </c>
      <c r="H161" s="13" t="s">
        <v>234</v>
      </c>
      <c r="I161" s="59" t="s">
        <v>47</v>
      </c>
      <c r="J161" s="13" t="s">
        <v>209</v>
      </c>
      <c r="K161" s="13"/>
      <c r="L161" s="20"/>
      <c r="M161" s="13"/>
    </row>
    <row r="162" spans="1:13" ht="99.95" customHeight="1" x14ac:dyDescent="0.25">
      <c r="A162" s="25" t="s">
        <v>230</v>
      </c>
      <c r="B162" s="24" t="s">
        <v>341</v>
      </c>
      <c r="C162" s="25" t="s">
        <v>15</v>
      </c>
      <c r="D162" s="21" t="s">
        <v>335</v>
      </c>
      <c r="E162" s="16">
        <v>17518571</v>
      </c>
      <c r="F162" s="13" t="s">
        <v>121</v>
      </c>
      <c r="G162" s="13" t="s">
        <v>233</v>
      </c>
      <c r="H162" s="13" t="s">
        <v>234</v>
      </c>
      <c r="I162" s="59" t="s">
        <v>47</v>
      </c>
      <c r="J162" s="13" t="s">
        <v>209</v>
      </c>
      <c r="K162" s="13"/>
      <c r="L162" s="20"/>
      <c r="M162" s="13"/>
    </row>
    <row r="163" spans="1:13" ht="99.95" customHeight="1" x14ac:dyDescent="0.25">
      <c r="A163" s="25" t="s">
        <v>230</v>
      </c>
      <c r="B163" s="24" t="s">
        <v>342</v>
      </c>
      <c r="C163" s="25" t="s">
        <v>15</v>
      </c>
      <c r="D163" s="21" t="s">
        <v>335</v>
      </c>
      <c r="E163" s="16">
        <v>45785886</v>
      </c>
      <c r="F163" s="13" t="s">
        <v>121</v>
      </c>
      <c r="G163" s="13" t="s">
        <v>233</v>
      </c>
      <c r="H163" s="13" t="s">
        <v>234</v>
      </c>
      <c r="I163" s="59" t="s">
        <v>47</v>
      </c>
      <c r="J163" s="13" t="s">
        <v>209</v>
      </c>
      <c r="K163" s="13"/>
      <c r="L163" s="20"/>
      <c r="M163" s="13"/>
    </row>
    <row r="164" spans="1:13" ht="99.95" customHeight="1" x14ac:dyDescent="0.25">
      <c r="A164" s="25" t="s">
        <v>343</v>
      </c>
      <c r="B164" s="24" t="s">
        <v>360</v>
      </c>
      <c r="C164" s="25" t="s">
        <v>713</v>
      </c>
      <c r="D164" s="21" t="s">
        <v>361</v>
      </c>
      <c r="E164" s="16">
        <v>13673000</v>
      </c>
      <c r="F164" s="13" t="s">
        <v>140</v>
      </c>
      <c r="G164" s="13" t="s">
        <v>216</v>
      </c>
      <c r="H164" s="13" t="s">
        <v>347</v>
      </c>
      <c r="I164" s="56" t="s">
        <v>23</v>
      </c>
      <c r="J164" s="13" t="s">
        <v>362</v>
      </c>
      <c r="K164" s="15"/>
      <c r="L164" s="20"/>
      <c r="M164" s="13"/>
    </row>
    <row r="165" spans="1:13" ht="99.95" customHeight="1" x14ac:dyDescent="0.25">
      <c r="A165" s="25" t="s">
        <v>343</v>
      </c>
      <c r="B165" s="24" t="s">
        <v>459</v>
      </c>
      <c r="C165" s="25" t="s">
        <v>460</v>
      </c>
      <c r="D165" s="21" t="s">
        <v>461</v>
      </c>
      <c r="E165" s="16">
        <v>30000000</v>
      </c>
      <c r="F165" s="13" t="s">
        <v>140</v>
      </c>
      <c r="G165" s="13" t="s">
        <v>216</v>
      </c>
      <c r="H165" s="13" t="s">
        <v>347</v>
      </c>
      <c r="I165" s="56" t="s">
        <v>23</v>
      </c>
      <c r="J165" s="13" t="s">
        <v>362</v>
      </c>
      <c r="K165" s="13"/>
      <c r="L165" s="20"/>
      <c r="M165" s="13"/>
    </row>
    <row r="166" spans="1:13" ht="99.95" customHeight="1" x14ac:dyDescent="0.25">
      <c r="A166" s="25" t="s">
        <v>343</v>
      </c>
      <c r="B166" s="24" t="s">
        <v>385</v>
      </c>
      <c r="C166" s="25" t="s">
        <v>386</v>
      </c>
      <c r="D166" s="21" t="s">
        <v>387</v>
      </c>
      <c r="E166" s="16">
        <v>12000000</v>
      </c>
      <c r="F166" s="13" t="s">
        <v>140</v>
      </c>
      <c r="G166" s="13" t="s">
        <v>216</v>
      </c>
      <c r="H166" s="13" t="s">
        <v>347</v>
      </c>
      <c r="I166" s="56" t="s">
        <v>23</v>
      </c>
      <c r="J166" s="13" t="s">
        <v>362</v>
      </c>
      <c r="K166" s="13"/>
      <c r="L166" s="20"/>
      <c r="M166" s="13" t="s">
        <v>627</v>
      </c>
    </row>
    <row r="167" spans="1:13" ht="99.95" customHeight="1" x14ac:dyDescent="0.25">
      <c r="A167" s="25" t="s">
        <v>343</v>
      </c>
      <c r="B167" s="24" t="s">
        <v>357</v>
      </c>
      <c r="C167" s="25" t="s">
        <v>15</v>
      </c>
      <c r="D167" s="21" t="s">
        <v>130</v>
      </c>
      <c r="E167" s="26">
        <v>1706240</v>
      </c>
      <c r="F167" s="13" t="s">
        <v>17</v>
      </c>
      <c r="G167" s="13" t="s">
        <v>131</v>
      </c>
      <c r="H167" s="13" t="s">
        <v>132</v>
      </c>
      <c r="I167" s="56" t="s">
        <v>23</v>
      </c>
      <c r="J167" s="13" t="s">
        <v>133</v>
      </c>
      <c r="K167" s="16" t="s">
        <v>690</v>
      </c>
      <c r="L167" s="20"/>
      <c r="M167" s="13" t="s">
        <v>691</v>
      </c>
    </row>
    <row r="168" spans="1:13" ht="99.95" customHeight="1" x14ac:dyDescent="0.25">
      <c r="A168" s="25" t="s">
        <v>343</v>
      </c>
      <c r="B168" s="24" t="s">
        <v>358</v>
      </c>
      <c r="C168" s="25" t="s">
        <v>15</v>
      </c>
      <c r="D168" s="21" t="s">
        <v>130</v>
      </c>
      <c r="E168" s="26">
        <v>1800569</v>
      </c>
      <c r="F168" s="13" t="s">
        <v>17</v>
      </c>
      <c r="G168" s="13" t="s">
        <v>131</v>
      </c>
      <c r="H168" s="13" t="s">
        <v>132</v>
      </c>
      <c r="I168" s="56" t="s">
        <v>23</v>
      </c>
      <c r="J168" s="13" t="s">
        <v>133</v>
      </c>
      <c r="K168" s="16" t="s">
        <v>690</v>
      </c>
      <c r="L168" s="20"/>
      <c r="M168" s="13" t="s">
        <v>691</v>
      </c>
    </row>
    <row r="169" spans="1:13" ht="99.95" customHeight="1" x14ac:dyDescent="0.25">
      <c r="A169" s="25" t="s">
        <v>343</v>
      </c>
      <c r="B169" s="24" t="s">
        <v>359</v>
      </c>
      <c r="C169" s="25" t="s">
        <v>15</v>
      </c>
      <c r="D169" s="21" t="s">
        <v>130</v>
      </c>
      <c r="E169" s="37">
        <v>2849226</v>
      </c>
      <c r="F169" s="13" t="s">
        <v>17</v>
      </c>
      <c r="G169" s="13" t="s">
        <v>131</v>
      </c>
      <c r="H169" s="13" t="s">
        <v>132</v>
      </c>
      <c r="I169" s="56" t="s">
        <v>23</v>
      </c>
      <c r="J169" s="13" t="s">
        <v>133</v>
      </c>
      <c r="K169" s="16" t="s">
        <v>690</v>
      </c>
      <c r="L169" s="20"/>
      <c r="M169" s="13" t="s">
        <v>691</v>
      </c>
    </row>
    <row r="170" spans="1:13" ht="99.95" customHeight="1" x14ac:dyDescent="0.25">
      <c r="A170" s="25" t="s">
        <v>343</v>
      </c>
      <c r="B170" s="24" t="s">
        <v>396</v>
      </c>
      <c r="C170" s="25" t="s">
        <v>397</v>
      </c>
      <c r="D170" s="21" t="s">
        <v>398</v>
      </c>
      <c r="E170" s="26">
        <v>1920000</v>
      </c>
      <c r="F170" s="13" t="s">
        <v>17</v>
      </c>
      <c r="G170" s="13" t="s">
        <v>131</v>
      </c>
      <c r="H170" s="13" t="s">
        <v>132</v>
      </c>
      <c r="I170" s="56" t="s">
        <v>23</v>
      </c>
      <c r="J170" s="13" t="s">
        <v>362</v>
      </c>
      <c r="K170" s="15"/>
      <c r="L170" s="20"/>
      <c r="M170" s="13"/>
    </row>
    <row r="171" spans="1:13" ht="99.95" customHeight="1" x14ac:dyDescent="0.25">
      <c r="A171" s="25" t="s">
        <v>343</v>
      </c>
      <c r="B171" s="24" t="s">
        <v>388</v>
      </c>
      <c r="C171" s="25" t="s">
        <v>389</v>
      </c>
      <c r="D171" s="21" t="s">
        <v>390</v>
      </c>
      <c r="E171" s="26">
        <v>63000000</v>
      </c>
      <c r="F171" s="13" t="s">
        <v>140</v>
      </c>
      <c r="G171" s="13" t="s">
        <v>216</v>
      </c>
      <c r="H171" s="13" t="s">
        <v>347</v>
      </c>
      <c r="I171" s="57" t="s">
        <v>20</v>
      </c>
      <c r="J171" s="13" t="s">
        <v>362</v>
      </c>
      <c r="K171" s="15"/>
      <c r="L171" s="20"/>
      <c r="M171" s="13" t="s">
        <v>616</v>
      </c>
    </row>
    <row r="172" spans="1:13" ht="99.95" customHeight="1" x14ac:dyDescent="0.25">
      <c r="A172" s="25" t="s">
        <v>343</v>
      </c>
      <c r="B172" s="13" t="s">
        <v>391</v>
      </c>
      <c r="C172" s="25" t="s">
        <v>392</v>
      </c>
      <c r="D172" s="21" t="s">
        <v>393</v>
      </c>
      <c r="E172" s="26">
        <v>5450000</v>
      </c>
      <c r="F172" s="13" t="s">
        <v>140</v>
      </c>
      <c r="G172" s="13" t="s">
        <v>216</v>
      </c>
      <c r="H172" s="13" t="s">
        <v>347</v>
      </c>
      <c r="I172" s="57" t="s">
        <v>20</v>
      </c>
      <c r="J172" s="13" t="s">
        <v>39</v>
      </c>
      <c r="K172" s="15">
        <v>4157549.01</v>
      </c>
      <c r="L172" s="13" t="s">
        <v>40</v>
      </c>
      <c r="M172" s="13" t="s">
        <v>617</v>
      </c>
    </row>
    <row r="173" spans="1:13" ht="99.95" customHeight="1" x14ac:dyDescent="0.25">
      <c r="A173" s="25" t="s">
        <v>343</v>
      </c>
      <c r="B173" s="24" t="s">
        <v>394</v>
      </c>
      <c r="C173" s="25" t="s">
        <v>720</v>
      </c>
      <c r="D173" s="21" t="s">
        <v>395</v>
      </c>
      <c r="E173" s="26">
        <v>47745061.079999998</v>
      </c>
      <c r="F173" s="13" t="s">
        <v>140</v>
      </c>
      <c r="G173" s="13" t="s">
        <v>216</v>
      </c>
      <c r="H173" s="13" t="s">
        <v>347</v>
      </c>
      <c r="I173" s="57" t="s">
        <v>20</v>
      </c>
      <c r="J173" s="13" t="s">
        <v>39</v>
      </c>
      <c r="K173" s="15">
        <v>34337641.259999998</v>
      </c>
      <c r="L173" s="13" t="s">
        <v>40</v>
      </c>
      <c r="M173" s="13" t="s">
        <v>618</v>
      </c>
    </row>
    <row r="174" spans="1:13" ht="99.95" customHeight="1" x14ac:dyDescent="0.25">
      <c r="A174" s="25" t="s">
        <v>343</v>
      </c>
      <c r="B174" s="24" t="s">
        <v>399</v>
      </c>
      <c r="C174" s="34" t="s">
        <v>400</v>
      </c>
      <c r="D174" s="35" t="s">
        <v>401</v>
      </c>
      <c r="E174" s="16">
        <v>48085020.57</v>
      </c>
      <c r="F174" s="13" t="s">
        <v>140</v>
      </c>
      <c r="G174" s="13" t="s">
        <v>216</v>
      </c>
      <c r="H174" s="13" t="s">
        <v>347</v>
      </c>
      <c r="I174" s="57" t="s">
        <v>20</v>
      </c>
      <c r="J174" s="13" t="s">
        <v>39</v>
      </c>
      <c r="K174" s="15">
        <v>37470285.299999997</v>
      </c>
      <c r="L174" s="13" t="s">
        <v>40</v>
      </c>
      <c r="M174" s="13" t="s">
        <v>619</v>
      </c>
    </row>
    <row r="175" spans="1:13" ht="99.95" customHeight="1" x14ac:dyDescent="0.25">
      <c r="A175" s="25" t="s">
        <v>343</v>
      </c>
      <c r="B175" s="24" t="s">
        <v>402</v>
      </c>
      <c r="C175" s="25" t="s">
        <v>403</v>
      </c>
      <c r="D175" s="21" t="s">
        <v>404</v>
      </c>
      <c r="E175" s="16">
        <v>89725555.109999999</v>
      </c>
      <c r="F175" s="13" t="s">
        <v>140</v>
      </c>
      <c r="G175" s="13" t="s">
        <v>216</v>
      </c>
      <c r="H175" s="13" t="s">
        <v>347</v>
      </c>
      <c r="I175" s="57" t="s">
        <v>20</v>
      </c>
      <c r="J175" s="13" t="s">
        <v>39</v>
      </c>
      <c r="K175" s="15">
        <v>73606504.140000001</v>
      </c>
      <c r="L175" s="13" t="s">
        <v>40</v>
      </c>
      <c r="M175" s="13" t="s">
        <v>620</v>
      </c>
    </row>
    <row r="176" spans="1:13" ht="99.95" customHeight="1" x14ac:dyDescent="0.25">
      <c r="A176" s="25" t="s">
        <v>343</v>
      </c>
      <c r="B176" s="24" t="s">
        <v>457</v>
      </c>
      <c r="C176" s="25" t="s">
        <v>15</v>
      </c>
      <c r="D176" s="21" t="s">
        <v>458</v>
      </c>
      <c r="E176" s="36">
        <v>125000000</v>
      </c>
      <c r="F176" s="13" t="s">
        <v>140</v>
      </c>
      <c r="G176" s="13" t="s">
        <v>216</v>
      </c>
      <c r="H176" s="13" t="s">
        <v>347</v>
      </c>
      <c r="I176" s="57" t="s">
        <v>20</v>
      </c>
      <c r="J176" s="13" t="s">
        <v>362</v>
      </c>
      <c r="K176" s="15"/>
      <c r="L176" s="13"/>
      <c r="M176" s="13" t="s">
        <v>624</v>
      </c>
    </row>
    <row r="177" spans="1:13" ht="99.95" customHeight="1" x14ac:dyDescent="0.25">
      <c r="A177" s="25" t="s">
        <v>343</v>
      </c>
      <c r="B177" s="24" t="s">
        <v>370</v>
      </c>
      <c r="C177" s="25" t="s">
        <v>716</v>
      </c>
      <c r="D177" s="21" t="s">
        <v>371</v>
      </c>
      <c r="E177" s="16">
        <v>67376261.069999993</v>
      </c>
      <c r="F177" s="13" t="s">
        <v>140</v>
      </c>
      <c r="G177" s="13" t="s">
        <v>216</v>
      </c>
      <c r="H177" s="13" t="s">
        <v>347</v>
      </c>
      <c r="I177" s="57" t="s">
        <v>20</v>
      </c>
      <c r="J177" s="13" t="s">
        <v>39</v>
      </c>
      <c r="K177" s="15">
        <v>56930272.310000002</v>
      </c>
      <c r="L177" s="13" t="s">
        <v>40</v>
      </c>
      <c r="M177" s="13" t="s">
        <v>626</v>
      </c>
    </row>
    <row r="178" spans="1:13" ht="99.95" customHeight="1" x14ac:dyDescent="0.25">
      <c r="A178" s="25" t="s">
        <v>343</v>
      </c>
      <c r="B178" s="24" t="s">
        <v>363</v>
      </c>
      <c r="C178" s="25" t="s">
        <v>421</v>
      </c>
      <c r="D178" s="21" t="s">
        <v>364</v>
      </c>
      <c r="E178" s="16">
        <v>120000000</v>
      </c>
      <c r="F178" s="13" t="s">
        <v>140</v>
      </c>
      <c r="G178" s="13" t="s">
        <v>216</v>
      </c>
      <c r="H178" s="13" t="s">
        <v>347</v>
      </c>
      <c r="I178" s="57" t="s">
        <v>20</v>
      </c>
      <c r="J178" s="13" t="s">
        <v>39</v>
      </c>
      <c r="K178" s="16" t="s">
        <v>690</v>
      </c>
      <c r="L178" s="13"/>
      <c r="M178" s="13" t="s">
        <v>609</v>
      </c>
    </row>
    <row r="179" spans="1:13" ht="99.95" customHeight="1" x14ac:dyDescent="0.25">
      <c r="A179" s="25" t="s">
        <v>343</v>
      </c>
      <c r="B179" s="24" t="s">
        <v>462</v>
      </c>
      <c r="C179" s="25" t="s">
        <v>713</v>
      </c>
      <c r="D179" s="21" t="s">
        <v>130</v>
      </c>
      <c r="E179" s="26">
        <v>14033543</v>
      </c>
      <c r="F179" s="13" t="s">
        <v>17</v>
      </c>
      <c r="G179" s="13" t="s">
        <v>131</v>
      </c>
      <c r="H179" s="13" t="s">
        <v>132</v>
      </c>
      <c r="I179" s="57" t="s">
        <v>20</v>
      </c>
      <c r="J179" s="13" t="s">
        <v>133</v>
      </c>
      <c r="K179" s="16" t="s">
        <v>690</v>
      </c>
      <c r="L179" s="20"/>
      <c r="M179" s="13" t="s">
        <v>692</v>
      </c>
    </row>
    <row r="180" spans="1:13" ht="99.95" customHeight="1" x14ac:dyDescent="0.25">
      <c r="A180" s="25" t="s">
        <v>343</v>
      </c>
      <c r="B180" s="24" t="s">
        <v>405</v>
      </c>
      <c r="C180" s="25" t="s">
        <v>406</v>
      </c>
      <c r="D180" s="21" t="s">
        <v>407</v>
      </c>
      <c r="E180" s="16">
        <v>16045282</v>
      </c>
      <c r="F180" s="13" t="s">
        <v>17</v>
      </c>
      <c r="G180" s="13" t="s">
        <v>131</v>
      </c>
      <c r="H180" s="13" t="s">
        <v>132</v>
      </c>
      <c r="I180" s="57" t="s">
        <v>20</v>
      </c>
      <c r="J180" s="13" t="s">
        <v>133</v>
      </c>
      <c r="K180" s="15">
        <v>7115949</v>
      </c>
      <c r="L180" s="20"/>
      <c r="M180" s="13" t="s">
        <v>673</v>
      </c>
    </row>
    <row r="181" spans="1:13" ht="99.95" customHeight="1" x14ac:dyDescent="0.25">
      <c r="A181" s="25" t="s">
        <v>429</v>
      </c>
      <c r="B181" s="24" t="s">
        <v>430</v>
      </c>
      <c r="C181" s="25" t="s">
        <v>431</v>
      </c>
      <c r="D181" s="21" t="s">
        <v>432</v>
      </c>
      <c r="E181" s="16">
        <v>9282315</v>
      </c>
      <c r="F181" s="13" t="s">
        <v>17</v>
      </c>
      <c r="G181" s="13" t="s">
        <v>131</v>
      </c>
      <c r="H181" s="13" t="s">
        <v>132</v>
      </c>
      <c r="I181" s="57" t="s">
        <v>20</v>
      </c>
      <c r="J181" s="13" t="s">
        <v>133</v>
      </c>
      <c r="K181" s="15">
        <v>4209745.42</v>
      </c>
      <c r="L181" s="20"/>
      <c r="M181" s="13" t="s">
        <v>673</v>
      </c>
    </row>
    <row r="182" spans="1:13" ht="99.95" customHeight="1" x14ac:dyDescent="0.25">
      <c r="A182" s="25" t="s">
        <v>343</v>
      </c>
      <c r="B182" s="24" t="s">
        <v>433</v>
      </c>
      <c r="C182" s="25" t="s">
        <v>373</v>
      </c>
      <c r="D182" s="21" t="s">
        <v>434</v>
      </c>
      <c r="E182" s="16">
        <v>21658509.09</v>
      </c>
      <c r="F182" s="13" t="s">
        <v>17</v>
      </c>
      <c r="G182" s="13" t="s">
        <v>131</v>
      </c>
      <c r="H182" s="13" t="s">
        <v>132</v>
      </c>
      <c r="I182" s="57" t="s">
        <v>20</v>
      </c>
      <c r="J182" s="13" t="s">
        <v>133</v>
      </c>
      <c r="K182" s="15">
        <v>10438609.01</v>
      </c>
      <c r="L182" s="20"/>
      <c r="M182" s="13" t="s">
        <v>673</v>
      </c>
    </row>
    <row r="183" spans="1:13" ht="99.95" customHeight="1" x14ac:dyDescent="0.25">
      <c r="A183" s="25" t="s">
        <v>343</v>
      </c>
      <c r="B183" s="24" t="s">
        <v>446</v>
      </c>
      <c r="C183" s="25" t="s">
        <v>403</v>
      </c>
      <c r="D183" s="21" t="s">
        <v>447</v>
      </c>
      <c r="E183" s="26">
        <v>14400000</v>
      </c>
      <c r="F183" s="13" t="s">
        <v>17</v>
      </c>
      <c r="G183" s="13" t="s">
        <v>131</v>
      </c>
      <c r="H183" s="13" t="s">
        <v>132</v>
      </c>
      <c r="I183" s="57" t="s">
        <v>20</v>
      </c>
      <c r="J183" s="13" t="s">
        <v>133</v>
      </c>
      <c r="K183" s="15">
        <v>15664287.6</v>
      </c>
      <c r="L183" s="20"/>
      <c r="M183" s="13" t="s">
        <v>676</v>
      </c>
    </row>
    <row r="184" spans="1:13" ht="99.95" customHeight="1" x14ac:dyDescent="0.25">
      <c r="A184" s="25" t="s">
        <v>343</v>
      </c>
      <c r="B184" s="24" t="s">
        <v>408</v>
      </c>
      <c r="C184" s="25" t="s">
        <v>718</v>
      </c>
      <c r="D184" s="21" t="s">
        <v>409</v>
      </c>
      <c r="E184" s="16">
        <v>25000000</v>
      </c>
      <c r="F184" s="13" t="s">
        <v>17</v>
      </c>
      <c r="G184" s="13" t="s">
        <v>131</v>
      </c>
      <c r="H184" s="13" t="s">
        <v>132</v>
      </c>
      <c r="I184" s="57" t="s">
        <v>20</v>
      </c>
      <c r="J184" s="13" t="s">
        <v>133</v>
      </c>
      <c r="K184" s="15">
        <v>11963644.07</v>
      </c>
      <c r="L184" s="13"/>
      <c r="M184" s="13" t="s">
        <v>676</v>
      </c>
    </row>
    <row r="185" spans="1:13" ht="99.95" customHeight="1" x14ac:dyDescent="0.25">
      <c r="A185" s="25" t="s">
        <v>343</v>
      </c>
      <c r="B185" s="24" t="s">
        <v>410</v>
      </c>
      <c r="C185" s="25" t="s">
        <v>411</v>
      </c>
      <c r="D185" s="21" t="s">
        <v>412</v>
      </c>
      <c r="E185" s="16">
        <v>31460000</v>
      </c>
      <c r="F185" s="13" t="s">
        <v>17</v>
      </c>
      <c r="G185" s="13" t="s">
        <v>131</v>
      </c>
      <c r="H185" s="13" t="s">
        <v>132</v>
      </c>
      <c r="I185" s="57" t="s">
        <v>20</v>
      </c>
      <c r="J185" s="13" t="s">
        <v>133</v>
      </c>
      <c r="K185" s="15">
        <v>6792738.0300000003</v>
      </c>
      <c r="L185" s="20"/>
      <c r="M185" s="13" t="s">
        <v>676</v>
      </c>
    </row>
    <row r="186" spans="1:13" ht="99.95" customHeight="1" x14ac:dyDescent="0.25">
      <c r="A186" s="25" t="s">
        <v>343</v>
      </c>
      <c r="B186" s="24" t="s">
        <v>413</v>
      </c>
      <c r="C186" s="25" t="s">
        <v>411</v>
      </c>
      <c r="D186" s="21" t="s">
        <v>414</v>
      </c>
      <c r="E186" s="16">
        <v>47190000</v>
      </c>
      <c r="F186" s="13" t="s">
        <v>17</v>
      </c>
      <c r="G186" s="13" t="s">
        <v>131</v>
      </c>
      <c r="H186" s="13" t="s">
        <v>132</v>
      </c>
      <c r="I186" s="57" t="s">
        <v>20</v>
      </c>
      <c r="J186" s="13" t="s">
        <v>133</v>
      </c>
      <c r="K186" s="15">
        <v>11271145.970000001</v>
      </c>
      <c r="L186" s="20"/>
      <c r="M186" s="13" t="s">
        <v>677</v>
      </c>
    </row>
    <row r="187" spans="1:13" ht="99.95" customHeight="1" x14ac:dyDescent="0.25">
      <c r="A187" s="25" t="s">
        <v>343</v>
      </c>
      <c r="B187" s="24" t="s">
        <v>420</v>
      </c>
      <c r="C187" s="25" t="s">
        <v>421</v>
      </c>
      <c r="D187" s="21" t="s">
        <v>422</v>
      </c>
      <c r="E187" s="26">
        <v>20400000</v>
      </c>
      <c r="F187" s="13" t="s">
        <v>17</v>
      </c>
      <c r="G187" s="13" t="s">
        <v>131</v>
      </c>
      <c r="H187" s="13" t="s">
        <v>132</v>
      </c>
      <c r="I187" s="57" t="s">
        <v>20</v>
      </c>
      <c r="J187" s="13" t="s">
        <v>133</v>
      </c>
      <c r="K187" s="15">
        <v>19241036.059999999</v>
      </c>
      <c r="L187" s="20"/>
      <c r="M187" s="13" t="s">
        <v>676</v>
      </c>
    </row>
    <row r="188" spans="1:13" ht="99.95" customHeight="1" x14ac:dyDescent="0.25">
      <c r="A188" s="25" t="s">
        <v>343</v>
      </c>
      <c r="B188" s="24" t="s">
        <v>437</v>
      </c>
      <c r="C188" s="25" t="s">
        <v>438</v>
      </c>
      <c r="D188" s="21" t="s">
        <v>439</v>
      </c>
      <c r="E188" s="26">
        <v>6600000</v>
      </c>
      <c r="F188" s="13" t="s">
        <v>17</v>
      </c>
      <c r="G188" s="13" t="s">
        <v>131</v>
      </c>
      <c r="H188" s="13" t="s">
        <v>132</v>
      </c>
      <c r="I188" s="57" t="s">
        <v>20</v>
      </c>
      <c r="J188" s="13" t="s">
        <v>133</v>
      </c>
      <c r="K188" s="15">
        <v>6611084.8499999996</v>
      </c>
      <c r="L188" s="20"/>
      <c r="M188" s="13" t="s">
        <v>676</v>
      </c>
    </row>
    <row r="189" spans="1:13" ht="99.95" customHeight="1" x14ac:dyDescent="0.25">
      <c r="A189" s="25" t="s">
        <v>343</v>
      </c>
      <c r="B189" s="24" t="s">
        <v>448</v>
      </c>
      <c r="C189" s="25" t="s">
        <v>403</v>
      </c>
      <c r="D189" s="21" t="s">
        <v>449</v>
      </c>
      <c r="E189" s="26">
        <v>24200000</v>
      </c>
      <c r="F189" s="13" t="s">
        <v>17</v>
      </c>
      <c r="G189" s="13" t="s">
        <v>131</v>
      </c>
      <c r="H189" s="13" t="s">
        <v>132</v>
      </c>
      <c r="I189" s="57" t="s">
        <v>20</v>
      </c>
      <c r="J189" s="13" t="s">
        <v>133</v>
      </c>
      <c r="K189" s="15">
        <v>15664287.6</v>
      </c>
      <c r="L189" s="20"/>
      <c r="M189" s="13" t="s">
        <v>679</v>
      </c>
    </row>
    <row r="190" spans="1:13" ht="99.95" customHeight="1" x14ac:dyDescent="0.25">
      <c r="A190" s="25" t="s">
        <v>343</v>
      </c>
      <c r="B190" s="24" t="s">
        <v>415</v>
      </c>
      <c r="C190" s="25" t="s">
        <v>386</v>
      </c>
      <c r="D190" s="21" t="s">
        <v>416</v>
      </c>
      <c r="E190" s="16">
        <v>15000000</v>
      </c>
      <c r="F190" s="13" t="s">
        <v>17</v>
      </c>
      <c r="G190" s="13" t="s">
        <v>131</v>
      </c>
      <c r="H190" s="13" t="s">
        <v>132</v>
      </c>
      <c r="I190" s="57" t="s">
        <v>20</v>
      </c>
      <c r="J190" s="13" t="s">
        <v>417</v>
      </c>
      <c r="K190" s="16" t="s">
        <v>690</v>
      </c>
      <c r="L190" s="13"/>
      <c r="M190" s="13" t="s">
        <v>688</v>
      </c>
    </row>
    <row r="191" spans="1:13" ht="99.95" customHeight="1" x14ac:dyDescent="0.25">
      <c r="A191" s="25" t="s">
        <v>343</v>
      </c>
      <c r="B191" s="24" t="s">
        <v>418</v>
      </c>
      <c r="C191" s="25" t="s">
        <v>713</v>
      </c>
      <c r="D191" s="21" t="s">
        <v>419</v>
      </c>
      <c r="E191" s="26">
        <v>32385600</v>
      </c>
      <c r="F191" s="13" t="s">
        <v>17</v>
      </c>
      <c r="G191" s="13" t="s">
        <v>131</v>
      </c>
      <c r="H191" s="13" t="s">
        <v>132</v>
      </c>
      <c r="I191" s="57" t="s">
        <v>20</v>
      </c>
      <c r="J191" s="13" t="s">
        <v>133</v>
      </c>
      <c r="K191" s="16" t="s">
        <v>690</v>
      </c>
      <c r="L191" s="20"/>
      <c r="M191" s="13" t="s">
        <v>688</v>
      </c>
    </row>
    <row r="192" spans="1:13" ht="99.95" customHeight="1" x14ac:dyDescent="0.25">
      <c r="A192" s="25" t="s">
        <v>343</v>
      </c>
      <c r="B192" s="24" t="s">
        <v>440</v>
      </c>
      <c r="C192" s="25" t="s">
        <v>441</v>
      </c>
      <c r="D192" s="21" t="s">
        <v>442</v>
      </c>
      <c r="E192" s="26">
        <v>18800000</v>
      </c>
      <c r="F192" s="13" t="s">
        <v>17</v>
      </c>
      <c r="G192" s="13" t="s">
        <v>131</v>
      </c>
      <c r="H192" s="13" t="s">
        <v>132</v>
      </c>
      <c r="I192" s="57" t="s">
        <v>20</v>
      </c>
      <c r="J192" s="13" t="s">
        <v>133</v>
      </c>
      <c r="K192" s="16" t="s">
        <v>690</v>
      </c>
      <c r="L192" s="20"/>
      <c r="M192" s="13" t="s">
        <v>688</v>
      </c>
    </row>
    <row r="193" spans="1:13" ht="99.95" customHeight="1" x14ac:dyDescent="0.25">
      <c r="A193" s="25" t="s">
        <v>343</v>
      </c>
      <c r="B193" s="24" t="s">
        <v>443</v>
      </c>
      <c r="C193" s="25" t="s">
        <v>444</v>
      </c>
      <c r="D193" s="21" t="s">
        <v>445</v>
      </c>
      <c r="E193" s="26">
        <v>23910000</v>
      </c>
      <c r="F193" s="13" t="s">
        <v>17</v>
      </c>
      <c r="G193" s="13" t="s">
        <v>131</v>
      </c>
      <c r="H193" s="13" t="s">
        <v>132</v>
      </c>
      <c r="I193" s="57" t="s">
        <v>20</v>
      </c>
      <c r="J193" s="13" t="s">
        <v>133</v>
      </c>
      <c r="K193" s="16" t="s">
        <v>690</v>
      </c>
      <c r="L193" s="20"/>
      <c r="M193" s="13" t="s">
        <v>688</v>
      </c>
    </row>
    <row r="194" spans="1:13" ht="99.95" customHeight="1" x14ac:dyDescent="0.25">
      <c r="A194" s="25" t="s">
        <v>343</v>
      </c>
      <c r="B194" s="24" t="s">
        <v>365</v>
      </c>
      <c r="C194" s="25" t="s">
        <v>715</v>
      </c>
      <c r="D194" s="21" t="s">
        <v>366</v>
      </c>
      <c r="E194" s="16">
        <v>150000000</v>
      </c>
      <c r="F194" s="13" t="s">
        <v>140</v>
      </c>
      <c r="G194" s="13" t="s">
        <v>216</v>
      </c>
      <c r="H194" s="13" t="s">
        <v>347</v>
      </c>
      <c r="I194" s="58" t="s">
        <v>29</v>
      </c>
      <c r="J194" s="13"/>
      <c r="K194" s="15"/>
      <c r="L194" s="20"/>
      <c r="M194" s="13" t="s">
        <v>610</v>
      </c>
    </row>
    <row r="195" spans="1:13" ht="99.95" customHeight="1" x14ac:dyDescent="0.25">
      <c r="A195" s="25" t="s">
        <v>343</v>
      </c>
      <c r="B195" s="24" t="s">
        <v>367</v>
      </c>
      <c r="C195" s="25" t="s">
        <v>717</v>
      </c>
      <c r="D195" s="21" t="s">
        <v>368</v>
      </c>
      <c r="E195" s="16">
        <v>472000000</v>
      </c>
      <c r="F195" s="13" t="s">
        <v>140</v>
      </c>
      <c r="G195" s="13" t="s">
        <v>216</v>
      </c>
      <c r="H195" s="13" t="s">
        <v>347</v>
      </c>
      <c r="I195" s="58" t="s">
        <v>29</v>
      </c>
      <c r="J195" s="13" t="s">
        <v>15</v>
      </c>
      <c r="K195" s="15"/>
      <c r="L195" s="20"/>
      <c r="M195" s="13" t="s">
        <v>611</v>
      </c>
    </row>
    <row r="196" spans="1:13" ht="99.95" customHeight="1" x14ac:dyDescent="0.25">
      <c r="A196" s="25" t="s">
        <v>343</v>
      </c>
      <c r="B196" s="13" t="s">
        <v>702</v>
      </c>
      <c r="C196" s="25" t="s">
        <v>369</v>
      </c>
      <c r="D196" s="21" t="s">
        <v>703</v>
      </c>
      <c r="E196" s="26">
        <v>5450000</v>
      </c>
      <c r="F196" s="13" t="s">
        <v>140</v>
      </c>
      <c r="G196" s="13" t="s">
        <v>216</v>
      </c>
      <c r="H196" s="13" t="s">
        <v>347</v>
      </c>
      <c r="I196" s="58" t="s">
        <v>29</v>
      </c>
      <c r="J196" s="13" t="s">
        <v>39</v>
      </c>
      <c r="K196" s="15"/>
      <c r="L196" s="13" t="s">
        <v>40</v>
      </c>
      <c r="M196" s="13" t="s">
        <v>612</v>
      </c>
    </row>
    <row r="197" spans="1:13" ht="99.95" customHeight="1" x14ac:dyDescent="0.25">
      <c r="A197" s="25" t="s">
        <v>343</v>
      </c>
      <c r="B197" s="13" t="s">
        <v>375</v>
      </c>
      <c r="C197" s="25" t="s">
        <v>376</v>
      </c>
      <c r="D197" s="21" t="s">
        <v>377</v>
      </c>
      <c r="E197" s="26">
        <v>2250000</v>
      </c>
      <c r="F197" s="13" t="s">
        <v>140</v>
      </c>
      <c r="G197" s="13" t="s">
        <v>216</v>
      </c>
      <c r="H197" s="13" t="s">
        <v>347</v>
      </c>
      <c r="I197" s="58" t="s">
        <v>29</v>
      </c>
      <c r="J197" s="13"/>
      <c r="K197" s="15"/>
      <c r="L197" s="13"/>
      <c r="M197" s="13"/>
    </row>
    <row r="198" spans="1:13" ht="99.95" customHeight="1" x14ac:dyDescent="0.25">
      <c r="A198" s="25" t="s">
        <v>343</v>
      </c>
      <c r="B198" s="24" t="s">
        <v>380</v>
      </c>
      <c r="C198" s="25" t="s">
        <v>712</v>
      </c>
      <c r="D198" s="21" t="s">
        <v>381</v>
      </c>
      <c r="E198" s="16" t="s">
        <v>613</v>
      </c>
      <c r="F198" s="13" t="s">
        <v>140</v>
      </c>
      <c r="G198" s="13" t="s">
        <v>216</v>
      </c>
      <c r="H198" s="13" t="s">
        <v>347</v>
      </c>
      <c r="I198" s="58" t="s">
        <v>29</v>
      </c>
      <c r="J198" s="13" t="s">
        <v>362</v>
      </c>
      <c r="K198" s="15"/>
      <c r="L198" s="20"/>
      <c r="M198" s="13" t="s">
        <v>614</v>
      </c>
    </row>
    <row r="199" spans="1:13" ht="99.95" customHeight="1" x14ac:dyDescent="0.25">
      <c r="A199" s="25" t="s">
        <v>343</v>
      </c>
      <c r="B199" s="13" t="s">
        <v>382</v>
      </c>
      <c r="C199" s="25" t="s">
        <v>383</v>
      </c>
      <c r="D199" s="21" t="s">
        <v>384</v>
      </c>
      <c r="E199" s="26">
        <v>9950000</v>
      </c>
      <c r="F199" s="13" t="s">
        <v>140</v>
      </c>
      <c r="G199" s="13" t="s">
        <v>216</v>
      </c>
      <c r="H199" s="13" t="s">
        <v>347</v>
      </c>
      <c r="I199" s="58" t="s">
        <v>29</v>
      </c>
      <c r="J199" s="13" t="s">
        <v>39</v>
      </c>
      <c r="K199" s="15"/>
      <c r="L199" s="13" t="s">
        <v>40</v>
      </c>
      <c r="M199" s="13" t="s">
        <v>615</v>
      </c>
    </row>
    <row r="200" spans="1:13" ht="99.95" customHeight="1" x14ac:dyDescent="0.25">
      <c r="A200" s="25" t="s">
        <v>343</v>
      </c>
      <c r="B200" s="24" t="s">
        <v>450</v>
      </c>
      <c r="C200" s="25" t="s">
        <v>711</v>
      </c>
      <c r="D200" s="21" t="s">
        <v>451</v>
      </c>
      <c r="E200" s="16">
        <v>48400000</v>
      </c>
      <c r="F200" s="13" t="s">
        <v>140</v>
      </c>
      <c r="G200" s="13" t="s">
        <v>216</v>
      </c>
      <c r="H200" s="13" t="s">
        <v>347</v>
      </c>
      <c r="I200" s="58" t="s">
        <v>29</v>
      </c>
      <c r="J200" s="13" t="s">
        <v>362</v>
      </c>
      <c r="K200" s="15"/>
      <c r="L200" s="13"/>
      <c r="M200" s="13" t="s">
        <v>621</v>
      </c>
    </row>
    <row r="201" spans="1:13" ht="99.95" customHeight="1" x14ac:dyDescent="0.25">
      <c r="A201" s="25" t="s">
        <v>343</v>
      </c>
      <c r="B201" s="24" t="s">
        <v>452</v>
      </c>
      <c r="C201" s="25" t="s">
        <v>453</v>
      </c>
      <c r="D201" s="21" t="s">
        <v>454</v>
      </c>
      <c r="E201" s="16">
        <v>40000000</v>
      </c>
      <c r="F201" s="13" t="s">
        <v>140</v>
      </c>
      <c r="G201" s="13" t="s">
        <v>216</v>
      </c>
      <c r="H201" s="13" t="s">
        <v>347</v>
      </c>
      <c r="I201" s="58" t="s">
        <v>29</v>
      </c>
      <c r="J201" s="47"/>
      <c r="K201" s="15"/>
      <c r="L201" s="13"/>
      <c r="M201" s="13" t="s">
        <v>622</v>
      </c>
    </row>
    <row r="202" spans="1:13" ht="99.95" customHeight="1" x14ac:dyDescent="0.25">
      <c r="A202" s="25" t="s">
        <v>343</v>
      </c>
      <c r="B202" s="24" t="s">
        <v>463</v>
      </c>
      <c r="C202" s="25" t="s">
        <v>464</v>
      </c>
      <c r="D202" s="21" t="s">
        <v>465</v>
      </c>
      <c r="E202" s="16">
        <v>150000000</v>
      </c>
      <c r="F202" s="13" t="s">
        <v>140</v>
      </c>
      <c r="G202" s="13" t="s">
        <v>216</v>
      </c>
      <c r="H202" s="13" t="s">
        <v>347</v>
      </c>
      <c r="I202" s="58" t="s">
        <v>29</v>
      </c>
      <c r="J202" s="13" t="s">
        <v>362</v>
      </c>
      <c r="K202" s="15"/>
      <c r="L202" s="20"/>
      <c r="M202" s="13" t="s">
        <v>625</v>
      </c>
    </row>
    <row r="203" spans="1:13" ht="99.95" customHeight="1" x14ac:dyDescent="0.25">
      <c r="A203" s="25" t="s">
        <v>343</v>
      </c>
      <c r="B203" s="50" t="s">
        <v>650</v>
      </c>
      <c r="C203" s="25" t="s">
        <v>15</v>
      </c>
      <c r="D203" s="48" t="s">
        <v>651</v>
      </c>
      <c r="E203" s="26">
        <v>20600000</v>
      </c>
      <c r="F203" s="13" t="s">
        <v>121</v>
      </c>
      <c r="G203" s="13" t="s">
        <v>233</v>
      </c>
      <c r="H203" s="13" t="s">
        <v>234</v>
      </c>
      <c r="I203" s="58" t="s">
        <v>29</v>
      </c>
      <c r="J203" s="13" t="s">
        <v>112</v>
      </c>
      <c r="K203" s="49"/>
      <c r="L203" s="48"/>
      <c r="M203" s="13" t="s">
        <v>699</v>
      </c>
    </row>
    <row r="204" spans="1:13" ht="99.95" customHeight="1" x14ac:dyDescent="0.25">
      <c r="A204" s="25" t="s">
        <v>343</v>
      </c>
      <c r="B204" s="50" t="s">
        <v>652</v>
      </c>
      <c r="C204" s="25" t="s">
        <v>15</v>
      </c>
      <c r="D204" s="48" t="s">
        <v>653</v>
      </c>
      <c r="E204" s="26">
        <v>5500000</v>
      </c>
      <c r="F204" s="13" t="s">
        <v>121</v>
      </c>
      <c r="G204" s="13" t="s">
        <v>233</v>
      </c>
      <c r="H204" s="13" t="s">
        <v>234</v>
      </c>
      <c r="I204" s="58" t="s">
        <v>29</v>
      </c>
      <c r="J204" s="13" t="s">
        <v>112</v>
      </c>
      <c r="K204" s="49"/>
      <c r="L204" s="48"/>
      <c r="M204" s="13" t="s">
        <v>699</v>
      </c>
    </row>
    <row r="205" spans="1:13" ht="99.95" customHeight="1" x14ac:dyDescent="0.25">
      <c r="A205" s="25" t="s">
        <v>343</v>
      </c>
      <c r="B205" s="50" t="s">
        <v>654</v>
      </c>
      <c r="C205" s="25" t="s">
        <v>15</v>
      </c>
      <c r="D205" s="48" t="s">
        <v>655</v>
      </c>
      <c r="E205" s="26">
        <v>17300000</v>
      </c>
      <c r="F205" s="13" t="s">
        <v>121</v>
      </c>
      <c r="G205" s="13" t="s">
        <v>233</v>
      </c>
      <c r="H205" s="13" t="s">
        <v>234</v>
      </c>
      <c r="I205" s="58" t="s">
        <v>29</v>
      </c>
      <c r="J205" s="13" t="s">
        <v>112</v>
      </c>
      <c r="K205" s="49"/>
      <c r="L205" s="48"/>
      <c r="M205" s="13" t="s">
        <v>700</v>
      </c>
    </row>
    <row r="206" spans="1:13" ht="99.95" customHeight="1" x14ac:dyDescent="0.25">
      <c r="A206" s="25" t="s">
        <v>343</v>
      </c>
      <c r="B206" s="50" t="s">
        <v>656</v>
      </c>
      <c r="C206" s="25" t="s">
        <v>15</v>
      </c>
      <c r="D206" s="48" t="s">
        <v>657</v>
      </c>
      <c r="E206" s="26">
        <v>7000000</v>
      </c>
      <c r="F206" s="13" t="s">
        <v>121</v>
      </c>
      <c r="G206" s="13" t="s">
        <v>233</v>
      </c>
      <c r="H206" s="13" t="s">
        <v>234</v>
      </c>
      <c r="I206" s="58" t="s">
        <v>29</v>
      </c>
      <c r="J206" s="13" t="s">
        <v>112</v>
      </c>
      <c r="K206" s="49"/>
      <c r="L206" s="48"/>
      <c r="M206" s="13" t="s">
        <v>701</v>
      </c>
    </row>
    <row r="207" spans="1:13" ht="99.95" customHeight="1" x14ac:dyDescent="0.25">
      <c r="A207" s="25" t="s">
        <v>343</v>
      </c>
      <c r="B207" s="24" t="s">
        <v>423</v>
      </c>
      <c r="C207" s="45" t="s">
        <v>424</v>
      </c>
      <c r="D207" s="21" t="s">
        <v>425</v>
      </c>
      <c r="E207" s="16">
        <v>12214409</v>
      </c>
      <c r="F207" s="13" t="s">
        <v>17</v>
      </c>
      <c r="G207" s="13" t="s">
        <v>131</v>
      </c>
      <c r="H207" s="13" t="s">
        <v>132</v>
      </c>
      <c r="I207" s="58" t="s">
        <v>29</v>
      </c>
      <c r="J207" s="13" t="s">
        <v>133</v>
      </c>
      <c r="K207" s="15"/>
      <c r="L207" s="20"/>
      <c r="M207" s="13" t="s">
        <v>674</v>
      </c>
    </row>
    <row r="208" spans="1:13" ht="99.95" customHeight="1" x14ac:dyDescent="0.25">
      <c r="A208" s="25" t="s">
        <v>343</v>
      </c>
      <c r="B208" s="24" t="s">
        <v>426</v>
      </c>
      <c r="C208" s="25" t="s">
        <v>427</v>
      </c>
      <c r="D208" s="21" t="s">
        <v>428</v>
      </c>
      <c r="E208" s="16">
        <v>7999486.9500000002</v>
      </c>
      <c r="F208" s="13" t="s">
        <v>17</v>
      </c>
      <c r="G208" s="13" t="s">
        <v>131</v>
      </c>
      <c r="H208" s="13" t="s">
        <v>132</v>
      </c>
      <c r="I208" s="58" t="s">
        <v>29</v>
      </c>
      <c r="J208" s="13" t="s">
        <v>133</v>
      </c>
      <c r="K208" s="15">
        <v>3745442.27</v>
      </c>
      <c r="L208" s="20"/>
      <c r="M208" s="13" t="s">
        <v>675</v>
      </c>
    </row>
    <row r="209" spans="1:13" ht="99.95" customHeight="1" x14ac:dyDescent="0.25">
      <c r="A209" s="25" t="s">
        <v>343</v>
      </c>
      <c r="B209" s="13" t="s">
        <v>344</v>
      </c>
      <c r="C209" s="25" t="s">
        <v>345</v>
      </c>
      <c r="D209" s="21" t="s">
        <v>346</v>
      </c>
      <c r="E209" s="26">
        <v>980000</v>
      </c>
      <c r="F209" s="13" t="s">
        <v>140</v>
      </c>
      <c r="G209" s="13" t="s">
        <v>216</v>
      </c>
      <c r="H209" s="13" t="s">
        <v>347</v>
      </c>
      <c r="I209" s="59" t="s">
        <v>47</v>
      </c>
      <c r="J209" s="13"/>
      <c r="K209" s="13"/>
      <c r="L209" s="13"/>
      <c r="M209" s="13"/>
    </row>
    <row r="210" spans="1:13" ht="99.95" customHeight="1" x14ac:dyDescent="0.25">
      <c r="A210" s="25" t="s">
        <v>343</v>
      </c>
      <c r="B210" s="24" t="s">
        <v>348</v>
      </c>
      <c r="C210" s="25" t="s">
        <v>349</v>
      </c>
      <c r="D210" s="21" t="s">
        <v>350</v>
      </c>
      <c r="E210" s="16">
        <v>18000000</v>
      </c>
      <c r="F210" s="13" t="s">
        <v>140</v>
      </c>
      <c r="G210" s="13" t="s">
        <v>216</v>
      </c>
      <c r="H210" s="13" t="s">
        <v>347</v>
      </c>
      <c r="I210" s="59" t="s">
        <v>47</v>
      </c>
      <c r="J210" s="13"/>
      <c r="K210" s="13"/>
      <c r="L210" s="20"/>
      <c r="M210" s="13"/>
    </row>
    <row r="211" spans="1:13" ht="99.95" customHeight="1" x14ac:dyDescent="0.25">
      <c r="A211" s="25" t="s">
        <v>343</v>
      </c>
      <c r="B211" s="24" t="s">
        <v>354</v>
      </c>
      <c r="C211" s="25" t="s">
        <v>355</v>
      </c>
      <c r="D211" s="21" t="s">
        <v>356</v>
      </c>
      <c r="E211" s="16">
        <v>23000000</v>
      </c>
      <c r="F211" s="13" t="s">
        <v>140</v>
      </c>
      <c r="G211" s="13" t="s">
        <v>216</v>
      </c>
      <c r="H211" s="13" t="s">
        <v>347</v>
      </c>
      <c r="I211" s="59" t="s">
        <v>47</v>
      </c>
      <c r="J211" s="13"/>
      <c r="K211" s="13"/>
      <c r="L211" s="20"/>
      <c r="M211" s="13" t="s">
        <v>628</v>
      </c>
    </row>
    <row r="212" spans="1:13" ht="99.95" customHeight="1" x14ac:dyDescent="0.25">
      <c r="A212" s="25" t="s">
        <v>343</v>
      </c>
      <c r="B212" s="24" t="s">
        <v>378</v>
      </c>
      <c r="C212" s="25" t="s">
        <v>719</v>
      </c>
      <c r="D212" s="21" t="s">
        <v>379</v>
      </c>
      <c r="E212" s="16">
        <v>168500000</v>
      </c>
      <c r="F212" s="13" t="s">
        <v>140</v>
      </c>
      <c r="G212" s="13" t="s">
        <v>216</v>
      </c>
      <c r="H212" s="13" t="s">
        <v>347</v>
      </c>
      <c r="I212" s="59" t="s">
        <v>47</v>
      </c>
      <c r="J212" s="12"/>
      <c r="K212" s="12"/>
      <c r="L212" s="12"/>
      <c r="M212" s="12" t="s">
        <v>680</v>
      </c>
    </row>
    <row r="213" spans="1:13" ht="99.95" customHeight="1" x14ac:dyDescent="0.25">
      <c r="A213" s="25" t="s">
        <v>343</v>
      </c>
      <c r="B213" s="24" t="s">
        <v>466</v>
      </c>
      <c r="C213" s="25" t="s">
        <v>444</v>
      </c>
      <c r="D213" s="21" t="s">
        <v>467</v>
      </c>
      <c r="E213" s="16">
        <v>26000000</v>
      </c>
      <c r="F213" s="13" t="s">
        <v>140</v>
      </c>
      <c r="G213" s="13" t="s">
        <v>216</v>
      </c>
      <c r="H213" s="13" t="s">
        <v>347</v>
      </c>
      <c r="I213" s="59" t="s">
        <v>47</v>
      </c>
      <c r="J213" s="13"/>
      <c r="K213" s="13"/>
      <c r="L213" s="20"/>
      <c r="M213" s="12" t="s">
        <v>629</v>
      </c>
    </row>
    <row r="214" spans="1:13" ht="99.95" customHeight="1" x14ac:dyDescent="0.25">
      <c r="A214" s="25" t="s">
        <v>343</v>
      </c>
      <c r="B214" s="50" t="s">
        <v>630</v>
      </c>
      <c r="C214" s="55" t="s">
        <v>714</v>
      </c>
      <c r="D214" s="48" t="s">
        <v>631</v>
      </c>
      <c r="E214" s="26">
        <v>42500000</v>
      </c>
      <c r="F214" s="13" t="s">
        <v>17</v>
      </c>
      <c r="G214" s="13" t="s">
        <v>131</v>
      </c>
      <c r="H214" s="13" t="s">
        <v>132</v>
      </c>
      <c r="I214" s="59" t="s">
        <v>47</v>
      </c>
      <c r="J214" s="13"/>
      <c r="K214" s="13"/>
      <c r="L214" s="13"/>
      <c r="M214" s="13" t="s">
        <v>632</v>
      </c>
    </row>
    <row r="215" spans="1:13" ht="99.95" customHeight="1" x14ac:dyDescent="0.25">
      <c r="A215" s="25" t="s">
        <v>343</v>
      </c>
      <c r="B215" s="50" t="s">
        <v>633</v>
      </c>
      <c r="C215" s="34" t="s">
        <v>400</v>
      </c>
      <c r="D215" s="51" t="s">
        <v>634</v>
      </c>
      <c r="E215" s="26">
        <v>4000000</v>
      </c>
      <c r="F215" s="13" t="s">
        <v>17</v>
      </c>
      <c r="G215" s="13" t="s">
        <v>131</v>
      </c>
      <c r="H215" s="13" t="s">
        <v>132</v>
      </c>
      <c r="I215" s="59" t="s">
        <v>47</v>
      </c>
      <c r="J215" s="13"/>
      <c r="K215" s="13"/>
      <c r="L215" s="13"/>
      <c r="M215" s="13" t="s">
        <v>632</v>
      </c>
    </row>
    <row r="216" spans="1:13" ht="99.95" customHeight="1" x14ac:dyDescent="0.25">
      <c r="A216" s="25" t="s">
        <v>343</v>
      </c>
      <c r="B216" s="50" t="s">
        <v>635</v>
      </c>
      <c r="C216" s="34" t="s">
        <v>400</v>
      </c>
      <c r="D216" s="51" t="s">
        <v>636</v>
      </c>
      <c r="E216" s="26">
        <v>10000000</v>
      </c>
      <c r="F216" s="13" t="s">
        <v>17</v>
      </c>
      <c r="G216" s="13" t="s">
        <v>131</v>
      </c>
      <c r="H216" s="13" t="s">
        <v>132</v>
      </c>
      <c r="I216" s="59" t="s">
        <v>47</v>
      </c>
      <c r="J216" s="13"/>
      <c r="K216" s="13"/>
      <c r="L216" s="13"/>
      <c r="M216" s="13" t="s">
        <v>632</v>
      </c>
    </row>
    <row r="217" spans="1:13" ht="99.95" customHeight="1" x14ac:dyDescent="0.25">
      <c r="A217" s="25" t="s">
        <v>343</v>
      </c>
      <c r="B217" s="50" t="s">
        <v>637</v>
      </c>
      <c r="C217" s="25" t="s">
        <v>713</v>
      </c>
      <c r="D217" s="48" t="s">
        <v>638</v>
      </c>
      <c r="E217" s="26">
        <v>20300000</v>
      </c>
      <c r="F217" s="13" t="s">
        <v>17</v>
      </c>
      <c r="G217" s="13" t="s">
        <v>131</v>
      </c>
      <c r="H217" s="13" t="s">
        <v>132</v>
      </c>
      <c r="I217" s="59" t="s">
        <v>47</v>
      </c>
      <c r="J217" s="13"/>
      <c r="K217" s="13"/>
      <c r="L217" s="13"/>
      <c r="M217" s="13" t="s">
        <v>632</v>
      </c>
    </row>
    <row r="218" spans="1:13" ht="99.95" customHeight="1" x14ac:dyDescent="0.25">
      <c r="A218" s="25" t="s">
        <v>343</v>
      </c>
      <c r="B218" s="50" t="s">
        <v>639</v>
      </c>
      <c r="C218" s="25" t="s">
        <v>713</v>
      </c>
      <c r="D218" s="48" t="s">
        <v>640</v>
      </c>
      <c r="E218" s="26">
        <v>3000000</v>
      </c>
      <c r="F218" s="13" t="s">
        <v>17</v>
      </c>
      <c r="G218" s="13" t="s">
        <v>131</v>
      </c>
      <c r="H218" s="13" t="s">
        <v>132</v>
      </c>
      <c r="I218" s="59" t="s">
        <v>47</v>
      </c>
      <c r="J218" s="13"/>
      <c r="K218" s="13"/>
      <c r="L218" s="13"/>
      <c r="M218" s="13" t="s">
        <v>632</v>
      </c>
    </row>
    <row r="219" spans="1:13" ht="99.95" customHeight="1" x14ac:dyDescent="0.25">
      <c r="A219" s="25" t="s">
        <v>343</v>
      </c>
      <c r="B219" s="50" t="s">
        <v>641</v>
      </c>
      <c r="C219" s="25" t="s">
        <v>716</v>
      </c>
      <c r="D219" s="48" t="s">
        <v>642</v>
      </c>
      <c r="E219" s="26">
        <v>22000000</v>
      </c>
      <c r="F219" s="13" t="s">
        <v>17</v>
      </c>
      <c r="G219" s="13" t="s">
        <v>131</v>
      </c>
      <c r="H219" s="13" t="s">
        <v>132</v>
      </c>
      <c r="I219" s="59" t="s">
        <v>47</v>
      </c>
      <c r="J219" s="13"/>
      <c r="K219" s="13"/>
      <c r="L219" s="13"/>
      <c r="M219" s="13" t="s">
        <v>632</v>
      </c>
    </row>
    <row r="220" spans="1:13" ht="99.95" customHeight="1" x14ac:dyDescent="0.25">
      <c r="A220" s="25" t="s">
        <v>343</v>
      </c>
      <c r="B220" s="50" t="s">
        <v>643</v>
      </c>
      <c r="C220" s="55" t="s">
        <v>710</v>
      </c>
      <c r="D220" s="48" t="s">
        <v>644</v>
      </c>
      <c r="E220" s="26">
        <v>28000000</v>
      </c>
      <c r="F220" s="13" t="s">
        <v>17</v>
      </c>
      <c r="G220" s="13" t="s">
        <v>131</v>
      </c>
      <c r="H220" s="13" t="s">
        <v>132</v>
      </c>
      <c r="I220" s="59" t="s">
        <v>47</v>
      </c>
      <c r="J220" s="13"/>
      <c r="K220" s="13"/>
      <c r="L220" s="13"/>
      <c r="M220" s="13" t="s">
        <v>632</v>
      </c>
    </row>
    <row r="221" spans="1:13" ht="99.95" customHeight="1" x14ac:dyDescent="0.25">
      <c r="A221" s="25" t="s">
        <v>343</v>
      </c>
      <c r="B221" s="50" t="s">
        <v>645</v>
      </c>
      <c r="C221" s="55" t="s">
        <v>708</v>
      </c>
      <c r="D221" s="48" t="s">
        <v>646</v>
      </c>
      <c r="E221" s="26">
        <v>16000000</v>
      </c>
      <c r="F221" s="13" t="s">
        <v>17</v>
      </c>
      <c r="G221" s="13" t="s">
        <v>131</v>
      </c>
      <c r="H221" s="13" t="s">
        <v>132</v>
      </c>
      <c r="I221" s="59" t="s">
        <v>47</v>
      </c>
      <c r="J221" s="13"/>
      <c r="K221" s="13"/>
      <c r="L221" s="13"/>
      <c r="M221" s="13" t="s">
        <v>632</v>
      </c>
    </row>
    <row r="222" spans="1:13" ht="99.95" customHeight="1" x14ac:dyDescent="0.25">
      <c r="A222" s="25" t="s">
        <v>343</v>
      </c>
      <c r="B222" s="50" t="s">
        <v>647</v>
      </c>
      <c r="C222" s="25" t="s">
        <v>15</v>
      </c>
      <c r="D222" s="48" t="s">
        <v>648</v>
      </c>
      <c r="E222" s="26">
        <v>12000000</v>
      </c>
      <c r="F222" s="13" t="s">
        <v>17</v>
      </c>
      <c r="G222" s="13" t="s">
        <v>131</v>
      </c>
      <c r="H222" s="13" t="s">
        <v>132</v>
      </c>
      <c r="I222" s="59" t="s">
        <v>47</v>
      </c>
      <c r="J222" s="13"/>
      <c r="K222" s="13"/>
      <c r="L222" s="13"/>
      <c r="M222" s="13" t="s">
        <v>632</v>
      </c>
    </row>
    <row r="223" spans="1:13" ht="99.95" customHeight="1" x14ac:dyDescent="0.25">
      <c r="A223" s="25" t="s">
        <v>343</v>
      </c>
      <c r="B223" s="50" t="s">
        <v>649</v>
      </c>
      <c r="C223" s="25" t="s">
        <v>15</v>
      </c>
      <c r="D223" s="48" t="s">
        <v>648</v>
      </c>
      <c r="E223" s="26">
        <v>9000000</v>
      </c>
      <c r="F223" s="13" t="s">
        <v>17</v>
      </c>
      <c r="G223" s="13" t="s">
        <v>131</v>
      </c>
      <c r="H223" s="13" t="s">
        <v>132</v>
      </c>
      <c r="I223" s="59" t="s">
        <v>47</v>
      </c>
      <c r="J223" s="13"/>
      <c r="K223" s="13"/>
      <c r="L223" s="13"/>
      <c r="M223" s="13" t="s">
        <v>632</v>
      </c>
    </row>
    <row r="224" spans="1:13" ht="99.95" customHeight="1" x14ac:dyDescent="0.25">
      <c r="A224" s="25" t="s">
        <v>343</v>
      </c>
      <c r="B224" s="24" t="s">
        <v>351</v>
      </c>
      <c r="C224" s="25" t="s">
        <v>352</v>
      </c>
      <c r="D224" s="21" t="s">
        <v>353</v>
      </c>
      <c r="E224" s="16">
        <v>80000000</v>
      </c>
      <c r="F224" s="13" t="s">
        <v>140</v>
      </c>
      <c r="G224" s="13" t="s">
        <v>216</v>
      </c>
      <c r="H224" s="13" t="s">
        <v>347</v>
      </c>
      <c r="I224" s="63" t="s">
        <v>581</v>
      </c>
      <c r="J224" s="13"/>
      <c r="K224" s="13"/>
      <c r="L224" s="20"/>
      <c r="M224" s="13" t="s">
        <v>608</v>
      </c>
    </row>
    <row r="225" spans="1:13" ht="99.95" customHeight="1" x14ac:dyDescent="0.25">
      <c r="A225" s="25" t="s">
        <v>343</v>
      </c>
      <c r="B225" s="24" t="s">
        <v>372</v>
      </c>
      <c r="C225" s="25" t="s">
        <v>373</v>
      </c>
      <c r="D225" s="21" t="s">
        <v>374</v>
      </c>
      <c r="E225" s="16">
        <v>265000000</v>
      </c>
      <c r="F225" s="13" t="s">
        <v>140</v>
      </c>
      <c r="G225" s="13" t="s">
        <v>216</v>
      </c>
      <c r="H225" s="13" t="s">
        <v>347</v>
      </c>
      <c r="I225" s="63" t="s">
        <v>581</v>
      </c>
      <c r="J225" s="13"/>
      <c r="K225" s="15"/>
      <c r="L225" s="13"/>
      <c r="M225" s="13" t="s">
        <v>682</v>
      </c>
    </row>
    <row r="226" spans="1:13" ht="99.95" customHeight="1" x14ac:dyDescent="0.25">
      <c r="A226" s="25" t="s">
        <v>343</v>
      </c>
      <c r="B226" s="24" t="s">
        <v>455</v>
      </c>
      <c r="C226" s="25" t="s">
        <v>711</v>
      </c>
      <c r="D226" s="21" t="s">
        <v>456</v>
      </c>
      <c r="E226" s="16">
        <v>14000000</v>
      </c>
      <c r="F226" s="13" t="s">
        <v>140</v>
      </c>
      <c r="G226" s="13" t="s">
        <v>216</v>
      </c>
      <c r="H226" s="13" t="s">
        <v>347</v>
      </c>
      <c r="I226" s="63" t="s">
        <v>581</v>
      </c>
      <c r="J226" s="13"/>
      <c r="K226" s="15"/>
      <c r="L226" s="20"/>
      <c r="M226" s="13" t="s">
        <v>623</v>
      </c>
    </row>
    <row r="227" spans="1:13" ht="99.95" customHeight="1" x14ac:dyDescent="0.25">
      <c r="A227" s="25" t="s">
        <v>343</v>
      </c>
      <c r="B227" s="24" t="s">
        <v>435</v>
      </c>
      <c r="C227" s="25" t="s">
        <v>403</v>
      </c>
      <c r="D227" s="21" t="s">
        <v>436</v>
      </c>
      <c r="E227" s="16">
        <v>2710016.84</v>
      </c>
      <c r="F227" s="13" t="s">
        <v>17</v>
      </c>
      <c r="G227" s="13" t="s">
        <v>131</v>
      </c>
      <c r="H227" s="13" t="s">
        <v>132</v>
      </c>
      <c r="I227" s="63" t="s">
        <v>581</v>
      </c>
      <c r="J227" s="13"/>
      <c r="K227" s="46"/>
      <c r="L227" s="20"/>
      <c r="M227" s="13" t="s">
        <v>681</v>
      </c>
    </row>
    <row r="228" spans="1:13" ht="99.95" customHeight="1" x14ac:dyDescent="0.25">
      <c r="A228" s="25" t="s">
        <v>468</v>
      </c>
      <c r="B228" s="24" t="s">
        <v>500</v>
      </c>
      <c r="C228" s="25" t="s">
        <v>15</v>
      </c>
      <c r="D228" s="21" t="s">
        <v>501</v>
      </c>
      <c r="E228" s="16">
        <v>75000000</v>
      </c>
      <c r="F228" s="13" t="s">
        <v>121</v>
      </c>
      <c r="G228" s="13" t="s">
        <v>207</v>
      </c>
      <c r="H228" s="13" t="s">
        <v>483</v>
      </c>
      <c r="I228" s="56" t="s">
        <v>23</v>
      </c>
      <c r="J228" s="13" t="s">
        <v>15</v>
      </c>
      <c r="K228" s="13"/>
      <c r="L228" s="20"/>
      <c r="M228" s="13"/>
    </row>
    <row r="229" spans="1:13" ht="99.95" customHeight="1" x14ac:dyDescent="0.25">
      <c r="A229" s="25" t="s">
        <v>468</v>
      </c>
      <c r="B229" s="24" t="s">
        <v>486</v>
      </c>
      <c r="C229" s="25" t="s">
        <v>15</v>
      </c>
      <c r="D229" s="21" t="s">
        <v>487</v>
      </c>
      <c r="E229" s="16">
        <v>366456000</v>
      </c>
      <c r="F229" s="13" t="s">
        <v>121</v>
      </c>
      <c r="G229" s="13" t="s">
        <v>207</v>
      </c>
      <c r="H229" s="13" t="s">
        <v>483</v>
      </c>
      <c r="I229" s="56" t="s">
        <v>23</v>
      </c>
      <c r="J229" s="13" t="s">
        <v>362</v>
      </c>
      <c r="K229" s="13"/>
      <c r="L229" s="20"/>
      <c r="M229" s="13"/>
    </row>
    <row r="230" spans="1:13" ht="99.95" customHeight="1" x14ac:dyDescent="0.25">
      <c r="A230" s="25" t="s">
        <v>468</v>
      </c>
      <c r="B230" s="24" t="s">
        <v>519</v>
      </c>
      <c r="C230" s="25" t="s">
        <v>520</v>
      </c>
      <c r="D230" s="21" t="s">
        <v>518</v>
      </c>
      <c r="E230" s="16">
        <v>45000000</v>
      </c>
      <c r="F230" s="13" t="s">
        <v>17</v>
      </c>
      <c r="G230" s="13" t="s">
        <v>131</v>
      </c>
      <c r="H230" s="13" t="s">
        <v>132</v>
      </c>
      <c r="I230" s="56" t="s">
        <v>23</v>
      </c>
      <c r="J230" s="13" t="s">
        <v>362</v>
      </c>
      <c r="K230" s="13"/>
      <c r="L230" s="20"/>
      <c r="M230" s="13"/>
    </row>
    <row r="231" spans="1:13" ht="99.95" customHeight="1" x14ac:dyDescent="0.25">
      <c r="A231" s="25" t="s">
        <v>468</v>
      </c>
      <c r="B231" s="24" t="s">
        <v>524</v>
      </c>
      <c r="C231" s="25" t="s">
        <v>525</v>
      </c>
      <c r="D231" s="21" t="s">
        <v>518</v>
      </c>
      <c r="E231" s="16">
        <v>45000000</v>
      </c>
      <c r="F231" s="13" t="s">
        <v>17</v>
      </c>
      <c r="G231" s="13" t="s">
        <v>131</v>
      </c>
      <c r="H231" s="13" t="s">
        <v>132</v>
      </c>
      <c r="I231" s="56" t="s">
        <v>23</v>
      </c>
      <c r="J231" s="13" t="s">
        <v>362</v>
      </c>
      <c r="K231" s="13"/>
      <c r="L231" s="20"/>
      <c r="M231" s="13"/>
    </row>
    <row r="232" spans="1:13" ht="99.95" customHeight="1" x14ac:dyDescent="0.25">
      <c r="A232" s="25" t="s">
        <v>468</v>
      </c>
      <c r="B232" s="24" t="s">
        <v>476</v>
      </c>
      <c r="C232" s="25" t="s">
        <v>15</v>
      </c>
      <c r="D232" s="21" t="s">
        <v>477</v>
      </c>
      <c r="E232" s="16">
        <v>18704000</v>
      </c>
      <c r="F232" s="13" t="s">
        <v>192</v>
      </c>
      <c r="G232" s="13" t="s">
        <v>201</v>
      </c>
      <c r="H232" s="13" t="s">
        <v>475</v>
      </c>
      <c r="I232" s="56" t="s">
        <v>23</v>
      </c>
      <c r="J232" s="13" t="s">
        <v>362</v>
      </c>
      <c r="K232" s="13"/>
      <c r="L232" s="20"/>
      <c r="M232" s="13"/>
    </row>
    <row r="233" spans="1:13" ht="99.95" customHeight="1" x14ac:dyDescent="0.25">
      <c r="A233" s="25" t="s">
        <v>468</v>
      </c>
      <c r="B233" s="24" t="s">
        <v>481</v>
      </c>
      <c r="C233" s="25" t="s">
        <v>15</v>
      </c>
      <c r="D233" s="21" t="s">
        <v>482</v>
      </c>
      <c r="E233" s="16">
        <v>880000000</v>
      </c>
      <c r="F233" s="13" t="s">
        <v>121</v>
      </c>
      <c r="G233" s="13" t="s">
        <v>207</v>
      </c>
      <c r="H233" s="13" t="s">
        <v>483</v>
      </c>
      <c r="I233" s="57" t="s">
        <v>20</v>
      </c>
      <c r="J233" s="13" t="s">
        <v>30</v>
      </c>
      <c r="K233" s="15">
        <v>300000000</v>
      </c>
      <c r="L233" s="13" t="s">
        <v>31</v>
      </c>
      <c r="M233" s="13"/>
    </row>
    <row r="234" spans="1:13" ht="99.95" customHeight="1" x14ac:dyDescent="0.25">
      <c r="A234" s="31" t="s">
        <v>468</v>
      </c>
      <c r="B234" s="24" t="s">
        <v>478</v>
      </c>
      <c r="C234" s="25" t="s">
        <v>479</v>
      </c>
      <c r="D234" s="24" t="s">
        <v>480</v>
      </c>
      <c r="E234" s="16">
        <v>60716328</v>
      </c>
      <c r="F234" s="13" t="s">
        <v>17</v>
      </c>
      <c r="G234" s="13" t="s">
        <v>18</v>
      </c>
      <c r="H234" s="13" t="s">
        <v>111</v>
      </c>
      <c r="I234" s="61" t="s">
        <v>20</v>
      </c>
      <c r="J234" s="38" t="s">
        <v>39</v>
      </c>
      <c r="K234" s="16">
        <v>50000000</v>
      </c>
      <c r="L234" s="22"/>
      <c r="M234" s="13"/>
    </row>
    <row r="235" spans="1:13" ht="99.95" customHeight="1" x14ac:dyDescent="0.25">
      <c r="A235" s="31" t="s">
        <v>468</v>
      </c>
      <c r="B235" s="24" t="s">
        <v>537</v>
      </c>
      <c r="C235" s="25" t="s">
        <v>538</v>
      </c>
      <c r="D235" s="24" t="s">
        <v>539</v>
      </c>
      <c r="E235" s="16">
        <v>5905972</v>
      </c>
      <c r="F235" s="13" t="s">
        <v>17</v>
      </c>
      <c r="G235" s="13" t="s">
        <v>18</v>
      </c>
      <c r="H235" s="13" t="s">
        <v>111</v>
      </c>
      <c r="I235" s="61" t="s">
        <v>20</v>
      </c>
      <c r="J235" s="38" t="s">
        <v>39</v>
      </c>
      <c r="K235" s="16">
        <v>5600000</v>
      </c>
      <c r="L235" s="22"/>
      <c r="M235" s="13"/>
    </row>
    <row r="236" spans="1:13" ht="99.95" customHeight="1" x14ac:dyDescent="0.25">
      <c r="A236" s="31" t="s">
        <v>468</v>
      </c>
      <c r="B236" s="24" t="s">
        <v>540</v>
      </c>
      <c r="C236" s="25" t="s">
        <v>541</v>
      </c>
      <c r="D236" s="24" t="s">
        <v>480</v>
      </c>
      <c r="E236" s="16">
        <v>21371911.210000001</v>
      </c>
      <c r="F236" s="13" t="s">
        <v>17</v>
      </c>
      <c r="G236" s="13" t="s">
        <v>18</v>
      </c>
      <c r="H236" s="13" t="s">
        <v>111</v>
      </c>
      <c r="I236" s="61" t="s">
        <v>20</v>
      </c>
      <c r="J236" s="38" t="s">
        <v>39</v>
      </c>
      <c r="K236" s="16">
        <v>20000000</v>
      </c>
      <c r="L236" s="22"/>
      <c r="M236" s="13"/>
    </row>
    <row r="237" spans="1:13" ht="99.95" customHeight="1" x14ac:dyDescent="0.25">
      <c r="A237" s="31" t="s">
        <v>468</v>
      </c>
      <c r="B237" s="24" t="s">
        <v>542</v>
      </c>
      <c r="C237" s="25" t="s">
        <v>543</v>
      </c>
      <c r="D237" s="24" t="s">
        <v>480</v>
      </c>
      <c r="E237" s="16">
        <v>27478711.210000001</v>
      </c>
      <c r="F237" s="13" t="s">
        <v>17</v>
      </c>
      <c r="G237" s="13" t="s">
        <v>18</v>
      </c>
      <c r="H237" s="13" t="s">
        <v>111</v>
      </c>
      <c r="I237" s="61" t="s">
        <v>20</v>
      </c>
      <c r="J237" s="38" t="s">
        <v>39</v>
      </c>
      <c r="K237" s="16">
        <v>20000000</v>
      </c>
      <c r="L237" s="22"/>
      <c r="M237" s="13"/>
    </row>
    <row r="238" spans="1:13" ht="99.95" customHeight="1" x14ac:dyDescent="0.25">
      <c r="A238" s="31" t="s">
        <v>468</v>
      </c>
      <c r="B238" s="24" t="s">
        <v>544</v>
      </c>
      <c r="C238" s="25" t="s">
        <v>545</v>
      </c>
      <c r="D238" s="24" t="s">
        <v>539</v>
      </c>
      <c r="E238" s="16">
        <v>21010211.210000001</v>
      </c>
      <c r="F238" s="13" t="s">
        <v>17</v>
      </c>
      <c r="G238" s="13" t="s">
        <v>18</v>
      </c>
      <c r="H238" s="13" t="s">
        <v>111</v>
      </c>
      <c r="I238" s="61" t="s">
        <v>20</v>
      </c>
      <c r="J238" s="38" t="s">
        <v>39</v>
      </c>
      <c r="K238" s="16">
        <v>20000000</v>
      </c>
      <c r="L238" s="22"/>
      <c r="M238" s="13"/>
    </row>
    <row r="239" spans="1:13" ht="99.95" customHeight="1" x14ac:dyDescent="0.25">
      <c r="A239" s="25" t="s">
        <v>468</v>
      </c>
      <c r="B239" s="24" t="s">
        <v>510</v>
      </c>
      <c r="C239" s="25" t="s">
        <v>506</v>
      </c>
      <c r="D239" s="21" t="s">
        <v>511</v>
      </c>
      <c r="E239" s="16">
        <v>7000000</v>
      </c>
      <c r="F239" s="13" t="s">
        <v>17</v>
      </c>
      <c r="G239" s="13" t="s">
        <v>131</v>
      </c>
      <c r="H239" s="13" t="s">
        <v>132</v>
      </c>
      <c r="I239" s="57" t="s">
        <v>20</v>
      </c>
      <c r="J239" s="13" t="s">
        <v>133</v>
      </c>
      <c r="K239" s="15">
        <v>2372794.71</v>
      </c>
      <c r="L239" s="20"/>
      <c r="M239" s="13"/>
    </row>
    <row r="240" spans="1:13" ht="99.95" customHeight="1" x14ac:dyDescent="0.25">
      <c r="A240" s="25" t="s">
        <v>468</v>
      </c>
      <c r="B240" s="24" t="s">
        <v>514</v>
      </c>
      <c r="C240" s="25" t="s">
        <v>15</v>
      </c>
      <c r="D240" s="24" t="s">
        <v>514</v>
      </c>
      <c r="E240" s="16">
        <v>40298593</v>
      </c>
      <c r="F240" s="13" t="s">
        <v>17</v>
      </c>
      <c r="G240" s="13" t="s">
        <v>131</v>
      </c>
      <c r="H240" s="13" t="s">
        <v>132</v>
      </c>
      <c r="I240" s="57" t="s">
        <v>20</v>
      </c>
      <c r="J240" s="13" t="s">
        <v>133</v>
      </c>
      <c r="K240" s="16" t="s">
        <v>690</v>
      </c>
      <c r="L240" s="20"/>
      <c r="M240" s="13" t="s">
        <v>693</v>
      </c>
    </row>
    <row r="241" spans="1:13" ht="99.95" customHeight="1" x14ac:dyDescent="0.25">
      <c r="A241" s="25" t="s">
        <v>468</v>
      </c>
      <c r="B241" s="24" t="s">
        <v>526</v>
      </c>
      <c r="C241" s="25" t="s">
        <v>527</v>
      </c>
      <c r="D241" s="21" t="s">
        <v>528</v>
      </c>
      <c r="E241" s="16">
        <v>40000000</v>
      </c>
      <c r="F241" s="13" t="s">
        <v>17</v>
      </c>
      <c r="G241" s="13" t="s">
        <v>131</v>
      </c>
      <c r="H241" s="13" t="s">
        <v>132</v>
      </c>
      <c r="I241" s="57" t="s">
        <v>20</v>
      </c>
      <c r="J241" s="13" t="s">
        <v>133</v>
      </c>
      <c r="K241" s="16" t="s">
        <v>690</v>
      </c>
      <c r="L241" s="20"/>
      <c r="M241" s="13" t="s">
        <v>693</v>
      </c>
    </row>
    <row r="242" spans="1:13" ht="99.95" customHeight="1" x14ac:dyDescent="0.25">
      <c r="A242" s="25" t="s">
        <v>468</v>
      </c>
      <c r="B242" s="24" t="s">
        <v>533</v>
      </c>
      <c r="C242" s="25" t="s">
        <v>543</v>
      </c>
      <c r="D242" s="21" t="s">
        <v>130</v>
      </c>
      <c r="E242" s="26">
        <v>25706013</v>
      </c>
      <c r="F242" s="13" t="s">
        <v>17</v>
      </c>
      <c r="G242" s="13" t="s">
        <v>131</v>
      </c>
      <c r="H242" s="13" t="s">
        <v>132</v>
      </c>
      <c r="I242" s="57" t="s">
        <v>20</v>
      </c>
      <c r="J242" s="13" t="s">
        <v>133</v>
      </c>
      <c r="K242" s="15">
        <v>13720229.529999999</v>
      </c>
      <c r="L242" s="20"/>
      <c r="M242" s="13"/>
    </row>
    <row r="243" spans="1:13" ht="99.95" customHeight="1" x14ac:dyDescent="0.25">
      <c r="A243" s="25" t="s">
        <v>468</v>
      </c>
      <c r="B243" s="24" t="s">
        <v>505</v>
      </c>
      <c r="C243" s="25" t="s">
        <v>506</v>
      </c>
      <c r="D243" s="21" t="s">
        <v>507</v>
      </c>
      <c r="E243" s="16">
        <v>25000000</v>
      </c>
      <c r="F243" s="13" t="s">
        <v>17</v>
      </c>
      <c r="G243" s="13" t="s">
        <v>131</v>
      </c>
      <c r="H243" s="13" t="s">
        <v>132</v>
      </c>
      <c r="I243" s="57" t="s">
        <v>20</v>
      </c>
      <c r="J243" s="13" t="s">
        <v>362</v>
      </c>
      <c r="K243" s="13"/>
      <c r="L243" s="20"/>
      <c r="M243" s="13"/>
    </row>
    <row r="244" spans="1:13" ht="99.95" customHeight="1" x14ac:dyDescent="0.25">
      <c r="A244" s="25" t="s">
        <v>468</v>
      </c>
      <c r="B244" s="24" t="s">
        <v>473</v>
      </c>
      <c r="C244" s="25" t="s">
        <v>15</v>
      </c>
      <c r="D244" s="21" t="s">
        <v>474</v>
      </c>
      <c r="E244" s="16">
        <v>65000000</v>
      </c>
      <c r="F244" s="13" t="s">
        <v>192</v>
      </c>
      <c r="G244" s="13" t="s">
        <v>201</v>
      </c>
      <c r="H244" s="13" t="s">
        <v>475</v>
      </c>
      <c r="I244" s="57" t="s">
        <v>20</v>
      </c>
      <c r="J244" s="13" t="s">
        <v>39</v>
      </c>
      <c r="K244" s="15">
        <v>42499906.359999999</v>
      </c>
      <c r="L244" s="20"/>
      <c r="M244" s="13"/>
    </row>
    <row r="245" spans="1:13" ht="134.25" customHeight="1" x14ac:dyDescent="0.25">
      <c r="A245" s="25" t="s">
        <v>468</v>
      </c>
      <c r="B245" s="24" t="s">
        <v>548</v>
      </c>
      <c r="C245" s="25" t="s">
        <v>503</v>
      </c>
      <c r="D245" s="21" t="s">
        <v>549</v>
      </c>
      <c r="E245" s="16">
        <v>71000000</v>
      </c>
      <c r="F245" s="13" t="s">
        <v>192</v>
      </c>
      <c r="G245" s="13" t="s">
        <v>201</v>
      </c>
      <c r="H245" s="13" t="s">
        <v>475</v>
      </c>
      <c r="I245" s="57" t="s">
        <v>20</v>
      </c>
      <c r="J245" s="13" t="s">
        <v>39</v>
      </c>
      <c r="K245" s="16">
        <v>49474496.409999996</v>
      </c>
      <c r="L245" s="13" t="s">
        <v>40</v>
      </c>
      <c r="M245" s="13"/>
    </row>
    <row r="246" spans="1:13" ht="99.95" customHeight="1" x14ac:dyDescent="0.25">
      <c r="A246" s="25" t="s">
        <v>468</v>
      </c>
      <c r="B246" s="24" t="s">
        <v>484</v>
      </c>
      <c r="C246" s="25" t="s">
        <v>15</v>
      </c>
      <c r="D246" s="21" t="s">
        <v>485</v>
      </c>
      <c r="E246" s="16">
        <v>60000000</v>
      </c>
      <c r="F246" s="13" t="s">
        <v>121</v>
      </c>
      <c r="G246" s="13" t="s">
        <v>207</v>
      </c>
      <c r="H246" s="13" t="s">
        <v>483</v>
      </c>
      <c r="I246" s="58" t="s">
        <v>29</v>
      </c>
      <c r="J246" s="13" t="s">
        <v>15</v>
      </c>
      <c r="K246" s="13"/>
      <c r="L246" s="13"/>
      <c r="M246" s="13" t="s">
        <v>658</v>
      </c>
    </row>
    <row r="247" spans="1:13" ht="75" x14ac:dyDescent="0.25">
      <c r="A247" s="25" t="s">
        <v>468</v>
      </c>
      <c r="B247" s="24" t="s">
        <v>493</v>
      </c>
      <c r="C247" s="25" t="s">
        <v>15</v>
      </c>
      <c r="D247" s="21" t="s">
        <v>494</v>
      </c>
      <c r="E247" s="16">
        <v>1200000000</v>
      </c>
      <c r="F247" s="13" t="s">
        <v>121</v>
      </c>
      <c r="G247" s="13" t="s">
        <v>207</v>
      </c>
      <c r="H247" s="13" t="s">
        <v>483</v>
      </c>
      <c r="I247" s="58" t="s">
        <v>29</v>
      </c>
      <c r="J247" s="13" t="s">
        <v>15</v>
      </c>
      <c r="K247" s="13"/>
      <c r="L247" s="20"/>
      <c r="M247" s="13" t="s">
        <v>678</v>
      </c>
    </row>
    <row r="248" spans="1:13" ht="90" x14ac:dyDescent="0.25">
      <c r="A248" s="25" t="s">
        <v>468</v>
      </c>
      <c r="B248" s="24" t="s">
        <v>498</v>
      </c>
      <c r="C248" s="25" t="s">
        <v>15</v>
      </c>
      <c r="D248" s="21" t="s">
        <v>499</v>
      </c>
      <c r="E248" s="16">
        <v>330000000</v>
      </c>
      <c r="F248" s="13" t="s">
        <v>121</v>
      </c>
      <c r="G248" s="13" t="s">
        <v>207</v>
      </c>
      <c r="H248" s="13" t="s">
        <v>483</v>
      </c>
      <c r="I248" s="58" t="s">
        <v>29</v>
      </c>
      <c r="J248" s="13" t="s">
        <v>39</v>
      </c>
      <c r="K248" s="13"/>
      <c r="L248" s="20"/>
      <c r="M248" s="13" t="s">
        <v>659</v>
      </c>
    </row>
    <row r="249" spans="1:13" ht="30" x14ac:dyDescent="0.25">
      <c r="A249" s="25" t="s">
        <v>468</v>
      </c>
      <c r="B249" s="24" t="s">
        <v>531</v>
      </c>
      <c r="C249" s="25" t="s">
        <v>15</v>
      </c>
      <c r="D249" s="21" t="s">
        <v>530</v>
      </c>
      <c r="E249" s="16">
        <v>320000000</v>
      </c>
      <c r="F249" s="13" t="s">
        <v>121</v>
      </c>
      <c r="G249" s="13" t="s">
        <v>207</v>
      </c>
      <c r="H249" s="13" t="s">
        <v>483</v>
      </c>
      <c r="I249" s="58" t="s">
        <v>29</v>
      </c>
      <c r="J249" s="13" t="s">
        <v>532</v>
      </c>
      <c r="K249" s="13"/>
      <c r="L249" s="20"/>
      <c r="M249" s="13" t="s">
        <v>663</v>
      </c>
    </row>
    <row r="250" spans="1:13" ht="45" x14ac:dyDescent="0.25">
      <c r="A250" s="25" t="s">
        <v>468</v>
      </c>
      <c r="B250" s="24" t="s">
        <v>490</v>
      </c>
      <c r="C250" s="25" t="s">
        <v>491</v>
      </c>
      <c r="D250" s="21" t="s">
        <v>492</v>
      </c>
      <c r="E250" s="16">
        <v>30000000</v>
      </c>
      <c r="F250" s="13" t="s">
        <v>17</v>
      </c>
      <c r="G250" s="13" t="s">
        <v>18</v>
      </c>
      <c r="H250" s="13" t="s">
        <v>111</v>
      </c>
      <c r="I250" s="58" t="s">
        <v>29</v>
      </c>
      <c r="J250" s="13" t="s">
        <v>39</v>
      </c>
      <c r="K250" s="16">
        <v>45000000</v>
      </c>
      <c r="L250" s="20"/>
      <c r="M250" s="13"/>
    </row>
    <row r="251" spans="1:13" ht="45" x14ac:dyDescent="0.25">
      <c r="A251" s="25" t="s">
        <v>468</v>
      </c>
      <c r="B251" s="24" t="s">
        <v>469</v>
      </c>
      <c r="C251" s="25" t="s">
        <v>15</v>
      </c>
      <c r="D251" s="21" t="s">
        <v>130</v>
      </c>
      <c r="E251" s="26">
        <v>2414813</v>
      </c>
      <c r="F251" s="13" t="s">
        <v>17</v>
      </c>
      <c r="G251" s="13" t="s">
        <v>131</v>
      </c>
      <c r="H251" s="13" t="s">
        <v>132</v>
      </c>
      <c r="I251" s="58" t="s">
        <v>29</v>
      </c>
      <c r="J251" s="13" t="s">
        <v>133</v>
      </c>
      <c r="K251" s="13"/>
      <c r="L251" s="20"/>
      <c r="M251" s="13"/>
    </row>
    <row r="252" spans="1:13" ht="45" x14ac:dyDescent="0.25">
      <c r="A252" s="25" t="s">
        <v>468</v>
      </c>
      <c r="B252" s="24" t="s">
        <v>470</v>
      </c>
      <c r="C252" s="25" t="s">
        <v>15</v>
      </c>
      <c r="D252" s="21" t="s">
        <v>130</v>
      </c>
      <c r="E252" s="26">
        <v>4813081.9400000004</v>
      </c>
      <c r="F252" s="13" t="s">
        <v>17</v>
      </c>
      <c r="G252" s="13" t="s">
        <v>131</v>
      </c>
      <c r="H252" s="13" t="s">
        <v>132</v>
      </c>
      <c r="I252" s="58" t="s">
        <v>29</v>
      </c>
      <c r="J252" s="13" t="s">
        <v>133</v>
      </c>
      <c r="K252" s="13"/>
      <c r="L252" s="20"/>
      <c r="M252" s="13"/>
    </row>
    <row r="253" spans="1:13" ht="30" x14ac:dyDescent="0.25">
      <c r="A253" s="25" t="s">
        <v>468</v>
      </c>
      <c r="B253" s="24" t="s">
        <v>472</v>
      </c>
      <c r="C253" s="25" t="s">
        <v>15</v>
      </c>
      <c r="D253" s="21" t="s">
        <v>130</v>
      </c>
      <c r="E253" s="26">
        <v>6975008.3799999999</v>
      </c>
      <c r="F253" s="13" t="s">
        <v>17</v>
      </c>
      <c r="G253" s="13" t="s">
        <v>131</v>
      </c>
      <c r="H253" s="13" t="s">
        <v>132</v>
      </c>
      <c r="I253" s="58" t="s">
        <v>29</v>
      </c>
      <c r="J253" s="13" t="s">
        <v>133</v>
      </c>
      <c r="K253" s="13"/>
      <c r="L253" s="20"/>
      <c r="M253" s="13"/>
    </row>
    <row r="254" spans="1:13" ht="45" x14ac:dyDescent="0.25">
      <c r="A254" s="25" t="s">
        <v>468</v>
      </c>
      <c r="B254" s="24" t="s">
        <v>508</v>
      </c>
      <c r="C254" s="25" t="s">
        <v>506</v>
      </c>
      <c r="D254" s="21" t="s">
        <v>509</v>
      </c>
      <c r="E254" s="16">
        <v>10000000</v>
      </c>
      <c r="F254" s="13" t="s">
        <v>17</v>
      </c>
      <c r="G254" s="13" t="s">
        <v>131</v>
      </c>
      <c r="H254" s="13" t="s">
        <v>132</v>
      </c>
      <c r="I254" s="58" t="s">
        <v>29</v>
      </c>
      <c r="J254" s="13" t="s">
        <v>133</v>
      </c>
      <c r="K254" s="13"/>
      <c r="L254" s="20"/>
      <c r="M254" s="13" t="s">
        <v>660</v>
      </c>
    </row>
    <row r="255" spans="1:13" ht="60" x14ac:dyDescent="0.25">
      <c r="A255" s="25" t="s">
        <v>468</v>
      </c>
      <c r="B255" s="24" t="s">
        <v>512</v>
      </c>
      <c r="C255" s="25" t="s">
        <v>15</v>
      </c>
      <c r="D255" s="21" t="s">
        <v>513</v>
      </c>
      <c r="E255" s="16">
        <v>21317000</v>
      </c>
      <c r="F255" s="13" t="s">
        <v>17</v>
      </c>
      <c r="G255" s="13" t="s">
        <v>131</v>
      </c>
      <c r="H255" s="13" t="s">
        <v>132</v>
      </c>
      <c r="I255" s="58" t="s">
        <v>29</v>
      </c>
      <c r="J255" s="13" t="s">
        <v>133</v>
      </c>
      <c r="K255" s="13"/>
      <c r="L255" s="20"/>
      <c r="M255" s="13" t="s">
        <v>661</v>
      </c>
    </row>
    <row r="256" spans="1:13" ht="60" x14ac:dyDescent="0.25">
      <c r="A256" s="25" t="s">
        <v>468</v>
      </c>
      <c r="B256" s="24" t="s">
        <v>516</v>
      </c>
      <c r="C256" s="25" t="s">
        <v>517</v>
      </c>
      <c r="D256" s="21" t="s">
        <v>518</v>
      </c>
      <c r="E256" s="16">
        <v>20000000</v>
      </c>
      <c r="F256" s="13" t="s">
        <v>17</v>
      </c>
      <c r="G256" s="13" t="s">
        <v>131</v>
      </c>
      <c r="H256" s="13" t="s">
        <v>132</v>
      </c>
      <c r="I256" s="58" t="s">
        <v>29</v>
      </c>
      <c r="J256" s="13" t="s">
        <v>133</v>
      </c>
      <c r="K256" s="13"/>
      <c r="L256" s="20"/>
      <c r="M256" s="13" t="s">
        <v>661</v>
      </c>
    </row>
    <row r="257" spans="1:13" ht="45" x14ac:dyDescent="0.25">
      <c r="A257" s="25" t="s">
        <v>468</v>
      </c>
      <c r="B257" s="24" t="s">
        <v>521</v>
      </c>
      <c r="C257" s="25" t="s">
        <v>522</v>
      </c>
      <c r="D257" s="21" t="s">
        <v>523</v>
      </c>
      <c r="E257" s="16">
        <v>20000000</v>
      </c>
      <c r="F257" s="13" t="s">
        <v>17</v>
      </c>
      <c r="G257" s="13" t="s">
        <v>131</v>
      </c>
      <c r="H257" s="13" t="s">
        <v>132</v>
      </c>
      <c r="I257" s="58" t="s">
        <v>29</v>
      </c>
      <c r="J257" s="13" t="s">
        <v>133</v>
      </c>
      <c r="K257" s="13"/>
      <c r="L257" s="20"/>
      <c r="M257" s="13" t="s">
        <v>662</v>
      </c>
    </row>
    <row r="258" spans="1:13" ht="45" x14ac:dyDescent="0.25">
      <c r="A258" s="25" t="s">
        <v>468</v>
      </c>
      <c r="B258" s="24" t="s">
        <v>502</v>
      </c>
      <c r="C258" s="25" t="s">
        <v>503</v>
      </c>
      <c r="D258" s="21" t="s">
        <v>504</v>
      </c>
      <c r="E258" s="16">
        <v>6000000</v>
      </c>
      <c r="F258" s="13" t="s">
        <v>192</v>
      </c>
      <c r="G258" s="13" t="s">
        <v>201</v>
      </c>
      <c r="H258" s="13" t="s">
        <v>475</v>
      </c>
      <c r="I258" s="58" t="s">
        <v>29</v>
      </c>
      <c r="J258" s="13" t="s">
        <v>362</v>
      </c>
      <c r="K258" s="13"/>
      <c r="L258" s="20"/>
      <c r="M258" s="13"/>
    </row>
    <row r="259" spans="1:13" ht="75" x14ac:dyDescent="0.25">
      <c r="A259" s="25" t="s">
        <v>468</v>
      </c>
      <c r="B259" s="24" t="s">
        <v>550</v>
      </c>
      <c r="C259" s="25" t="s">
        <v>503</v>
      </c>
      <c r="D259" s="21" t="s">
        <v>551</v>
      </c>
      <c r="E259" s="16">
        <v>70000000</v>
      </c>
      <c r="F259" s="13" t="s">
        <v>192</v>
      </c>
      <c r="G259" s="13" t="s">
        <v>201</v>
      </c>
      <c r="H259" s="13" t="s">
        <v>475</v>
      </c>
      <c r="I259" s="58" t="s">
        <v>29</v>
      </c>
      <c r="J259" s="13" t="s">
        <v>39</v>
      </c>
      <c r="K259" s="15">
        <v>49478500</v>
      </c>
      <c r="L259" s="13" t="s">
        <v>40</v>
      </c>
      <c r="M259" s="13" t="s">
        <v>664</v>
      </c>
    </row>
    <row r="260" spans="1:13" ht="75" x14ac:dyDescent="0.25">
      <c r="A260" s="25" t="s">
        <v>468</v>
      </c>
      <c r="B260" s="24" t="s">
        <v>552</v>
      </c>
      <c r="C260" s="25" t="s">
        <v>503</v>
      </c>
      <c r="D260" s="21" t="s">
        <v>553</v>
      </c>
      <c r="E260" s="16">
        <v>71500000</v>
      </c>
      <c r="F260" s="13" t="s">
        <v>192</v>
      </c>
      <c r="G260" s="13" t="s">
        <v>201</v>
      </c>
      <c r="H260" s="13" t="s">
        <v>475</v>
      </c>
      <c r="I260" s="58" t="s">
        <v>29</v>
      </c>
      <c r="J260" s="13" t="s">
        <v>39</v>
      </c>
      <c r="K260" s="13"/>
      <c r="L260" s="13" t="s">
        <v>40</v>
      </c>
      <c r="M260" s="13" t="s">
        <v>662</v>
      </c>
    </row>
    <row r="261" spans="1:13" ht="45" x14ac:dyDescent="0.25">
      <c r="A261" s="25" t="s">
        <v>468</v>
      </c>
      <c r="B261" s="24" t="s">
        <v>488</v>
      </c>
      <c r="C261" s="25" t="s">
        <v>15</v>
      </c>
      <c r="D261" s="21" t="s">
        <v>489</v>
      </c>
      <c r="E261" s="16">
        <v>25000000</v>
      </c>
      <c r="F261" s="13" t="s">
        <v>121</v>
      </c>
      <c r="G261" s="13" t="s">
        <v>207</v>
      </c>
      <c r="H261" s="13" t="s">
        <v>483</v>
      </c>
      <c r="I261" s="59" t="s">
        <v>47</v>
      </c>
      <c r="J261" s="13" t="s">
        <v>362</v>
      </c>
      <c r="K261" s="13"/>
      <c r="L261" s="20"/>
      <c r="M261" s="13"/>
    </row>
    <row r="262" spans="1:13" ht="45" x14ac:dyDescent="0.25">
      <c r="A262" s="25" t="s">
        <v>468</v>
      </c>
      <c r="B262" s="24" t="s">
        <v>495</v>
      </c>
      <c r="C262" s="25" t="s">
        <v>496</v>
      </c>
      <c r="D262" s="21" t="s">
        <v>497</v>
      </c>
      <c r="E262" s="16">
        <v>300000000</v>
      </c>
      <c r="F262" s="13" t="s">
        <v>121</v>
      </c>
      <c r="G262" s="13" t="s">
        <v>207</v>
      </c>
      <c r="H262" s="13" t="s">
        <v>483</v>
      </c>
      <c r="I262" s="59" t="s">
        <v>47</v>
      </c>
      <c r="J262" s="13" t="s">
        <v>362</v>
      </c>
      <c r="K262" s="13"/>
      <c r="L262" s="20"/>
      <c r="M262" s="13"/>
    </row>
    <row r="263" spans="1:13" ht="30" x14ac:dyDescent="0.25">
      <c r="A263" s="25" t="s">
        <v>468</v>
      </c>
      <c r="B263" s="24" t="s">
        <v>529</v>
      </c>
      <c r="C263" s="25" t="s">
        <v>15</v>
      </c>
      <c r="D263" s="21" t="s">
        <v>530</v>
      </c>
      <c r="E263" s="16">
        <v>70000000</v>
      </c>
      <c r="F263" s="13" t="s">
        <v>121</v>
      </c>
      <c r="G263" s="13" t="s">
        <v>207</v>
      </c>
      <c r="H263" s="13" t="s">
        <v>483</v>
      </c>
      <c r="I263" s="59" t="s">
        <v>47</v>
      </c>
      <c r="J263" s="13"/>
      <c r="K263" s="13"/>
      <c r="L263" s="20"/>
      <c r="M263" s="13"/>
    </row>
    <row r="264" spans="1:13" ht="81.75" customHeight="1" x14ac:dyDescent="0.25">
      <c r="A264" s="25" t="s">
        <v>468</v>
      </c>
      <c r="B264" s="24" t="s">
        <v>534</v>
      </c>
      <c r="C264" s="25" t="s">
        <v>535</v>
      </c>
      <c r="D264" s="21" t="s">
        <v>536</v>
      </c>
      <c r="E264" s="16">
        <v>10000000</v>
      </c>
      <c r="F264" s="13" t="s">
        <v>121</v>
      </c>
      <c r="G264" s="13" t="s">
        <v>207</v>
      </c>
      <c r="H264" s="13" t="s">
        <v>483</v>
      </c>
      <c r="I264" s="59" t="s">
        <v>47</v>
      </c>
      <c r="J264" s="13" t="s">
        <v>362</v>
      </c>
      <c r="K264" s="13"/>
      <c r="L264" s="20"/>
      <c r="M264" s="13"/>
    </row>
    <row r="265" spans="1:13" ht="81.75" customHeight="1" x14ac:dyDescent="0.25">
      <c r="A265" s="25" t="s">
        <v>468</v>
      </c>
      <c r="B265" s="24" t="s">
        <v>471</v>
      </c>
      <c r="C265" s="25" t="s">
        <v>15</v>
      </c>
      <c r="D265" s="21" t="s">
        <v>130</v>
      </c>
      <c r="E265" s="26">
        <v>8733798.7599999998</v>
      </c>
      <c r="F265" s="13" t="s">
        <v>17</v>
      </c>
      <c r="G265" s="13" t="s">
        <v>131</v>
      </c>
      <c r="H265" s="13" t="s">
        <v>132</v>
      </c>
      <c r="I265" s="59" t="s">
        <v>47</v>
      </c>
      <c r="J265" s="13" t="s">
        <v>133</v>
      </c>
      <c r="K265" s="13"/>
      <c r="L265" s="20"/>
      <c r="M265" s="13"/>
    </row>
    <row r="266" spans="1:13" ht="81.75" customHeight="1" x14ac:dyDescent="0.25">
      <c r="A266" s="25" t="s">
        <v>468</v>
      </c>
      <c r="B266" s="24" t="s">
        <v>546</v>
      </c>
      <c r="C266" s="25" t="s">
        <v>503</v>
      </c>
      <c r="D266" s="21" t="s">
        <v>547</v>
      </c>
      <c r="E266" s="16">
        <v>30000000</v>
      </c>
      <c r="F266" s="13" t="s">
        <v>192</v>
      </c>
      <c r="G266" s="13" t="s">
        <v>201</v>
      </c>
      <c r="H266" s="13" t="s">
        <v>475</v>
      </c>
      <c r="I266" s="59" t="s">
        <v>47</v>
      </c>
      <c r="J266" s="13"/>
      <c r="K266" s="13"/>
      <c r="L266" s="20"/>
      <c r="M266" s="13"/>
    </row>
    <row r="267" spans="1:13" ht="81.75" customHeight="1" x14ac:dyDescent="0.25">
      <c r="A267" s="25" t="s">
        <v>554</v>
      </c>
      <c r="B267" s="24" t="s">
        <v>555</v>
      </c>
      <c r="C267" s="25" t="s">
        <v>556</v>
      </c>
      <c r="D267" s="21" t="s">
        <v>130</v>
      </c>
      <c r="E267" s="16">
        <v>23447708</v>
      </c>
      <c r="F267" s="13" t="s">
        <v>17</v>
      </c>
      <c r="G267" s="13" t="s">
        <v>131</v>
      </c>
      <c r="H267" s="13" t="s">
        <v>132</v>
      </c>
      <c r="I267" s="58" t="s">
        <v>29</v>
      </c>
      <c r="J267" s="13" t="s">
        <v>133</v>
      </c>
      <c r="K267" s="13"/>
      <c r="L267" s="20"/>
      <c r="M267" s="13"/>
    </row>
  </sheetData>
  <protectedRanges>
    <protectedRange algorithmName="SHA-512" hashValue="+5aWp/lKw/972j55pvOpAgoaf1+MMMdr5PEoQDy8yA4BFxenJQpWvj9EqHO/jbBDZVgajjacyLJMatn2tGozrQ==" saltValue="HyvdAiXWRVLunmzuGcit7g==" spinCount="100000" sqref="D97" name="Oblast1_2"/>
  </protectedRanges>
  <autoFilter ref="A2:M267" xr:uid="{00000000-0001-0000-0000-000000000000}">
    <sortState xmlns:xlrd2="http://schemas.microsoft.com/office/spreadsheetml/2017/richdata2" ref="A3:M267">
      <sortCondition ref="A2:A267"/>
    </sortState>
  </autoFilter>
  <mergeCells count="2">
    <mergeCell ref="F1:H1"/>
    <mergeCell ref="I1:L1"/>
  </mergeCells>
  <phoneticPr fontId="3" type="noConversion"/>
  <pageMargins left="0.7" right="0.7" top="0.78740157499999996" bottom="0.78740157499999996" header="0.3" footer="0.3"/>
  <pageSetup paperSize="9" scale="4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4C31E-99C3-4CDB-A4FC-73B905D5608C}">
  <dimension ref="B3:C21"/>
  <sheetViews>
    <sheetView workbookViewId="0"/>
  </sheetViews>
  <sheetFormatPr defaultRowHeight="15" x14ac:dyDescent="0.25"/>
  <sheetData>
    <row r="3" spans="2:3" x14ac:dyDescent="0.25">
      <c r="B3" t="s">
        <v>30</v>
      </c>
      <c r="C3" t="s">
        <v>557</v>
      </c>
    </row>
    <row r="4" spans="2:3" x14ac:dyDescent="0.25">
      <c r="B4" t="s">
        <v>36</v>
      </c>
      <c r="C4" t="s">
        <v>558</v>
      </c>
    </row>
    <row r="5" spans="2:3" x14ac:dyDescent="0.25">
      <c r="B5" t="s">
        <v>599</v>
      </c>
      <c r="C5" t="s">
        <v>670</v>
      </c>
    </row>
    <row r="6" spans="2:3" x14ac:dyDescent="0.25">
      <c r="B6" t="s">
        <v>362</v>
      </c>
      <c r="C6" t="s">
        <v>559</v>
      </c>
    </row>
    <row r="7" spans="2:3" x14ac:dyDescent="0.25">
      <c r="B7" t="s">
        <v>39</v>
      </c>
      <c r="C7" t="s">
        <v>560</v>
      </c>
    </row>
    <row r="8" spans="2:3" x14ac:dyDescent="0.25">
      <c r="B8" t="s">
        <v>136</v>
      </c>
      <c r="C8" t="s">
        <v>561</v>
      </c>
    </row>
    <row r="9" spans="2:3" x14ac:dyDescent="0.25">
      <c r="B9" t="s">
        <v>15</v>
      </c>
      <c r="C9" t="s">
        <v>515</v>
      </c>
    </row>
    <row r="10" spans="2:3" x14ac:dyDescent="0.25">
      <c r="B10" t="s">
        <v>417</v>
      </c>
      <c r="C10" t="s">
        <v>562</v>
      </c>
    </row>
    <row r="11" spans="2:3" x14ac:dyDescent="0.25">
      <c r="B11" t="s">
        <v>235</v>
      </c>
      <c r="C11" t="s">
        <v>563</v>
      </c>
    </row>
    <row r="12" spans="2:3" x14ac:dyDescent="0.25">
      <c r="B12" t="s">
        <v>564</v>
      </c>
      <c r="C12" t="s">
        <v>565</v>
      </c>
    </row>
    <row r="13" spans="2:3" x14ac:dyDescent="0.25">
      <c r="B13" t="s">
        <v>112</v>
      </c>
      <c r="C13" t="s">
        <v>566</v>
      </c>
    </row>
    <row r="14" spans="2:3" x14ac:dyDescent="0.25">
      <c r="B14" t="s">
        <v>567</v>
      </c>
      <c r="C14" t="s">
        <v>568</v>
      </c>
    </row>
    <row r="15" spans="2:3" x14ac:dyDescent="0.25">
      <c r="B15" t="s">
        <v>227</v>
      </c>
      <c r="C15" t="s">
        <v>569</v>
      </c>
    </row>
    <row r="16" spans="2:3" x14ac:dyDescent="0.25">
      <c r="B16" t="s">
        <v>570</v>
      </c>
      <c r="C16" t="s">
        <v>571</v>
      </c>
    </row>
    <row r="17" spans="2:3" x14ac:dyDescent="0.25">
      <c r="B17" t="s">
        <v>209</v>
      </c>
      <c r="C17" t="s">
        <v>572</v>
      </c>
    </row>
    <row r="18" spans="2:3" x14ac:dyDescent="0.25">
      <c r="B18" t="s">
        <v>133</v>
      </c>
      <c r="C18" t="s">
        <v>573</v>
      </c>
    </row>
    <row r="19" spans="2:3" x14ac:dyDescent="0.25">
      <c r="B19" t="s">
        <v>574</v>
      </c>
      <c r="C19" t="s">
        <v>575</v>
      </c>
    </row>
    <row r="20" spans="2:3" x14ac:dyDescent="0.25">
      <c r="B20" t="s">
        <v>40</v>
      </c>
      <c r="C20" t="s">
        <v>576</v>
      </c>
    </row>
    <row r="21" spans="2:3" x14ac:dyDescent="0.25">
      <c r="B21" t="s">
        <v>577</v>
      </c>
      <c r="C21" t="s">
        <v>578</v>
      </c>
    </row>
  </sheetData>
  <sortState xmlns:xlrd2="http://schemas.microsoft.com/office/spreadsheetml/2017/richdata2" ref="B3:B20">
    <sortCondition ref="B3:B20"/>
  </sortState>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DB9EA-0453-4D3E-8800-3AA91F2ED3F3}">
  <dimension ref="A1:A6"/>
  <sheetViews>
    <sheetView workbookViewId="0">
      <selection activeCell="A5" sqref="A5"/>
    </sheetView>
  </sheetViews>
  <sheetFormatPr defaultRowHeight="15" x14ac:dyDescent="0.25"/>
  <cols>
    <col min="1" max="1" width="13.42578125" customWidth="1"/>
  </cols>
  <sheetData>
    <row r="1" spans="1:1" x14ac:dyDescent="0.25">
      <c r="A1" s="6" t="s">
        <v>579</v>
      </c>
    </row>
    <row r="2" spans="1:1" x14ac:dyDescent="0.25">
      <c r="A2" s="7" t="s">
        <v>47</v>
      </c>
    </row>
    <row r="3" spans="1:1" x14ac:dyDescent="0.25">
      <c r="A3" s="8" t="s">
        <v>29</v>
      </c>
    </row>
    <row r="4" spans="1:1" x14ac:dyDescent="0.25">
      <c r="A4" s="9" t="s">
        <v>580</v>
      </c>
    </row>
    <row r="5" spans="1:1" x14ac:dyDescent="0.25">
      <c r="A5" s="10" t="s">
        <v>23</v>
      </c>
    </row>
    <row r="6" spans="1:1" x14ac:dyDescent="0.25">
      <c r="A6" s="11" t="s">
        <v>581</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um xmlns="51c87a23-54e2-47a3-a146-26b65f65cada" xsi:nil="true"/>
    <Datuma_x010d_as xmlns="51c87a23-54e2-47a3-a146-26b65f65cada" xsi:nil="true"/>
    <lcf76f155ced4ddcb4097134ff3c332f xmlns="51c87a23-54e2-47a3-a146-26b65f65cada">
      <Terms xmlns="http://schemas.microsoft.com/office/infopath/2007/PartnerControls"/>
    </lcf76f155ced4ddcb4097134ff3c332f>
    <TaxCatchAll xmlns="766e70fa-7670-43a6-99e2-cc25946fa8e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EE02BA68F47F542919780803EAADC53" ma:contentTypeVersion="20" ma:contentTypeDescription="Vytvoří nový dokument" ma:contentTypeScope="" ma:versionID="1aeaca44544e3a6394abd794f33c0f8f">
  <xsd:schema xmlns:xsd="http://www.w3.org/2001/XMLSchema" xmlns:xs="http://www.w3.org/2001/XMLSchema" xmlns:p="http://schemas.microsoft.com/office/2006/metadata/properties" xmlns:ns2="766e70fa-7670-43a6-99e2-cc25946fa8ea" xmlns:ns3="51c87a23-54e2-47a3-a146-26b65f65cada" targetNamespace="http://schemas.microsoft.com/office/2006/metadata/properties" ma:root="true" ma:fieldsID="bb8104682245b6601f0540d791eac16c" ns2:_="" ns3:_="">
    <xsd:import namespace="766e70fa-7670-43a6-99e2-cc25946fa8ea"/>
    <xsd:import namespace="51c87a23-54e2-47a3-a146-26b65f65cad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Datum" minOccurs="0"/>
                <xsd:element ref="ns3:Datuma_x010d_as"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6e70fa-7670-43a6-99e2-cc25946fa8ea" elementFormDefault="qualified">
    <xsd:import namespace="http://schemas.microsoft.com/office/2006/documentManagement/types"/>
    <xsd:import namespace="http://schemas.microsoft.com/office/infopath/2007/PartnerControls"/>
    <xsd:element name="SharedWithUsers" ma:index="8" nillable="true" ma:displayName="Sdílí se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description="" ma:internalName="SharedWithDetails" ma:readOnly="true">
      <xsd:simpleType>
        <xsd:restriction base="dms:Note">
          <xsd:maxLength value="255"/>
        </xsd:restriction>
      </xsd:simpleType>
    </xsd:element>
    <xsd:element name="TaxCatchAll" ma:index="25" nillable="true" ma:displayName="Taxonomy Catch All Column" ma:hidden="true" ma:list="{d2792a60-d1b7-490d-8fb9-49b2d8fa6c2e}" ma:internalName="TaxCatchAll" ma:showField="CatchAllData" ma:web="766e70fa-7670-43a6-99e2-cc25946fa8e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1c87a23-54e2-47a3-a146-26b65f65cada"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Datum" ma:index="18" nillable="true" ma:displayName="Datum" ma:format="DateTime" ma:internalName="Datum">
      <xsd:simpleType>
        <xsd:restriction base="dms:DateTime"/>
      </xsd:simpleType>
    </xsd:element>
    <xsd:element name="Datuma_x010d_as" ma:index="19" nillable="true" ma:displayName="Datum a čas" ma:format="DateOnly" ma:internalName="Datuma_x010d_as">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Značky obrázků" ma:readOnly="false" ma:fieldId="{5cf76f15-5ced-4ddc-b409-7134ff3c332f}" ma:taxonomyMulti="true" ma:sspId="d6d2dea4-6a5c-40bd-b353-e49838515ca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776910-2ED2-4F9A-B719-5AFCE1A45B56}">
  <ds:schemaRefs>
    <ds:schemaRef ds:uri="http://schemas.microsoft.com/sharepoint/v3/contenttype/forms"/>
  </ds:schemaRefs>
</ds:datastoreItem>
</file>

<file path=customXml/itemProps2.xml><?xml version="1.0" encoding="utf-8"?>
<ds:datastoreItem xmlns:ds="http://schemas.openxmlformats.org/officeDocument/2006/customXml" ds:itemID="{BDB89A6E-F3E9-478F-984B-B14704B8C77A}">
  <ds:schemaRefs>
    <ds:schemaRef ds:uri="http://purl.org/dc/elements/1.1/"/>
    <ds:schemaRef ds:uri="http://purl.org/dc/terms/"/>
    <ds:schemaRef ds:uri="http://www.w3.org/XML/1998/namespace"/>
    <ds:schemaRef ds:uri="http://schemas.openxmlformats.org/package/2006/metadata/core-properties"/>
    <ds:schemaRef ds:uri="766e70fa-7670-43a6-99e2-cc25946fa8ea"/>
    <ds:schemaRef ds:uri="http://schemas.microsoft.com/office/2006/documentManagement/types"/>
    <ds:schemaRef ds:uri="http://purl.org/dc/dcmitype/"/>
    <ds:schemaRef ds:uri="http://schemas.microsoft.com/office/infopath/2007/PartnerControls"/>
    <ds:schemaRef ds:uri="51c87a23-54e2-47a3-a146-26b65f65cada"/>
    <ds:schemaRef ds:uri="http://schemas.microsoft.com/office/2006/metadata/properties"/>
  </ds:schemaRefs>
</ds:datastoreItem>
</file>

<file path=customXml/itemProps3.xml><?xml version="1.0" encoding="utf-8"?>
<ds:datastoreItem xmlns:ds="http://schemas.openxmlformats.org/officeDocument/2006/customXml" ds:itemID="{23098C46-67F3-47B0-A5F2-C8D034F4DC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6e70fa-7670-43a6-99e2-cc25946fa8ea"/>
    <ds:schemaRef ds:uri="51c87a23-54e2-47a3-a146-26b65f65ca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projekty</vt:lpstr>
      <vt:lpstr>zkratky</vt:lpstr>
      <vt:lpstr>stavy projektů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Adéla Paprskárová</dc:creator>
  <cp:keywords/>
  <dc:description/>
  <cp:lastModifiedBy>Mlejnek Ladislav</cp:lastModifiedBy>
  <cp:revision/>
  <dcterms:created xsi:type="dcterms:W3CDTF">2022-03-01T11:01:52Z</dcterms:created>
  <dcterms:modified xsi:type="dcterms:W3CDTF">2025-06-13T09:31:20Z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0x0101007EE02BA68F47F542919780803EAADC53</vt:lpwstr>
  </property>
  <property fmtid="{D5CDD505-2E9C-101B-9397-08002B2CF9AE}" pid="3" name="MediaServiceImageTags">
    <vt:lpwstr/>
  </property>
</Properties>
</file>